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-Award\"/>
    </mc:Choice>
  </mc:AlternateContent>
  <bookViews>
    <workbookView xWindow="0" yWindow="0" windowWidth="28800" windowHeight="12885"/>
  </bookViews>
  <sheets>
    <sheet name="Budget Template" sheetId="1" r:id="rId1"/>
    <sheet name="Student Pa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16" i="1"/>
  <c r="E15" i="1"/>
  <c r="E14" i="1"/>
  <c r="E13" i="1"/>
  <c r="E12" i="1"/>
  <c r="E11" i="1"/>
  <c r="E10" i="1"/>
  <c r="E9" i="1"/>
  <c r="E8" i="1"/>
  <c r="E7" i="1"/>
  <c r="E6" i="1"/>
  <c r="E27" i="1" l="1"/>
  <c r="B56" i="1" l="1"/>
  <c r="E20" i="1" l="1"/>
  <c r="E19" i="1"/>
  <c r="E18" i="1"/>
  <c r="E17" i="1"/>
  <c r="B64" i="1" l="1"/>
  <c r="B71" i="1"/>
  <c r="B60" i="1"/>
  <c r="B52" i="1"/>
  <c r="B46" i="1"/>
  <c r="B42" i="1"/>
  <c r="E30" i="1"/>
  <c r="E5" i="1"/>
  <c r="E24" i="1"/>
  <c r="E23" i="1"/>
  <c r="E22" i="1"/>
  <c r="E21" i="1"/>
  <c r="E35" i="1" l="1"/>
  <c r="B36" i="1" s="1"/>
  <c r="E36" i="1" s="1"/>
  <c r="E31" i="1"/>
  <c r="B61" i="1"/>
  <c r="B66" i="1" s="1"/>
  <c r="E25" i="1"/>
  <c r="B32" i="1" l="1"/>
  <c r="B26" i="1"/>
  <c r="E26" i="1" s="1"/>
  <c r="E37" i="1" l="1"/>
  <c r="B73" i="1" l="1"/>
  <c r="B74" i="1" l="1"/>
  <c r="B75" i="1" s="1"/>
</calcChain>
</file>

<file path=xl/sharedStrings.xml><?xml version="1.0" encoding="utf-8"?>
<sst xmlns="http://schemas.openxmlformats.org/spreadsheetml/2006/main" count="58" uniqueCount="54">
  <si>
    <t>TRAVEL</t>
  </si>
  <si>
    <t>TOTAL TRAVEL:</t>
  </si>
  <si>
    <t>TOTAL PERSONNEL:</t>
  </si>
  <si>
    <t>CONSULTANTS</t>
  </si>
  <si>
    <t>TOTAL CONSULTANTS:</t>
  </si>
  <si>
    <t>SUBCONTRACTS</t>
  </si>
  <si>
    <t>TOTAL PROJECT BUDGET</t>
  </si>
  <si>
    <t>TOTAL SUPPLIES AND MATERIALS:</t>
  </si>
  <si>
    <t>TOTAL EQUIPMENT:</t>
  </si>
  <si>
    <t>Subtotal</t>
  </si>
  <si>
    <t>TOTAL SUBCONTRACTS:</t>
  </si>
  <si>
    <t>OTHER</t>
  </si>
  <si>
    <t>SUPPLIES &amp; MATERIALS</t>
  </si>
  <si>
    <t>International Travel</t>
  </si>
  <si>
    <t>Sofware License Fees</t>
  </si>
  <si>
    <t>XYZ University</t>
  </si>
  <si>
    <t>Fringe Benefits (Faculty/Staff)</t>
  </si>
  <si>
    <t>Graduate Student Fringe</t>
  </si>
  <si>
    <t>Total Faculty and Staff</t>
  </si>
  <si>
    <t>Total Graduate Students</t>
  </si>
  <si>
    <t>Undergraduate Fringe</t>
  </si>
  <si>
    <t>Undergraduate -summer</t>
  </si>
  <si>
    <t>Total Undergraduate</t>
  </si>
  <si>
    <t>EQUIPMENT (over $5,000)</t>
  </si>
  <si>
    <t>Amount</t>
  </si>
  <si>
    <t>Indirect Costs at 10%</t>
  </si>
  <si>
    <t>Indirect Costs at 52%</t>
  </si>
  <si>
    <t>F&amp;A</t>
  </si>
  <si>
    <t>PERSONNEL (course release or stipend)</t>
  </si>
  <si>
    <t>In state travel</t>
  </si>
  <si>
    <t>Out of state travel</t>
  </si>
  <si>
    <t>Monthly Salary</t>
  </si>
  <si>
    <t>%</t>
  </si>
  <si>
    <t>Months</t>
  </si>
  <si>
    <t>Total Cost</t>
  </si>
  <si>
    <t>YEAR 1</t>
  </si>
  <si>
    <t>TOTAL OTHER:</t>
  </si>
  <si>
    <t xml:space="preserve">Project:  </t>
  </si>
  <si>
    <t>FACILITIES &amp; ADMINISTRATION (F&amp;A) 0%</t>
  </si>
  <si>
    <t>PI: Joe Smith</t>
  </si>
  <si>
    <t xml:space="preserve">Sponsor: </t>
  </si>
  <si>
    <t>For primarily on-campus research, or as allowed by the sponsor. 26% rate charged for off-campus research.</t>
  </si>
  <si>
    <t>Payment to Human Subjects  (200 @ $100)</t>
  </si>
  <si>
    <t>General Office Supplies ($200 per month)</t>
  </si>
  <si>
    <t>PI Joe Smith (100% effort x 3 summer months)</t>
  </si>
  <si>
    <t xml:space="preserve">1 GRA @ 50% (see Student Pay tab) </t>
  </si>
  <si>
    <t>1 DRA @ 50% (see Student Pay tab)</t>
  </si>
  <si>
    <t>Note:  Can unhide rows between 16-25 to add more people, hightlight, right click and select "unhide".</t>
  </si>
  <si>
    <t>Jane Beanstalk  (100% effort, 1 summer month)</t>
  </si>
  <si>
    <t>Professional Services for transcription $20 x 80 hours</t>
  </si>
  <si>
    <t>Publication Costs (open-source journal)</t>
  </si>
  <si>
    <t>PI Joe Smith (Spring &amp; Fall or 9 months, 2 course buyouts)</t>
  </si>
  <si>
    <t>Jane Beanstalk   (Fall or 4.5 months, 1 course buyout)</t>
  </si>
  <si>
    <t>1 Undergraduate Student ($ x hours) $10/hr x 25 hrs/wk x 9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</si>
</sst>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0" tint="-4.9989318521683403E-2"/>
      <name val="Century Gothic"/>
      <family val="2"/>
    </font>
    <font>
      <b/>
      <sz val="12"/>
      <color theme="0"/>
      <name val="Century Gothic"/>
      <family val="2"/>
    </font>
    <font>
      <b/>
      <sz val="15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0" fontId="4" fillId="0" borderId="0" xfId="0" applyNumberFormat="1" applyFont="1" applyFill="1" applyBorder="1" applyAlignment="1"/>
    <xf numFmtId="165" fontId="4" fillId="0" borderId="0" xfId="0" applyNumberFormat="1" applyFont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65" fontId="4" fillId="5" borderId="1" xfId="1" applyNumberFormat="1" applyFont="1" applyFill="1" applyBorder="1" applyAlignment="1">
      <alignment horizontal="right"/>
    </xf>
    <xf numFmtId="9" fontId="4" fillId="5" borderId="1" xfId="2" applyNumberFormat="1" applyFont="1" applyFill="1" applyBorder="1" applyAlignment="1">
      <alignment horizontal="center"/>
    </xf>
    <xf numFmtId="166" fontId="4" fillId="5" borderId="1" xfId="2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right"/>
    </xf>
    <xf numFmtId="165" fontId="4" fillId="5" borderId="1" xfId="0" applyNumberFormat="1" applyFont="1" applyFill="1" applyBorder="1" applyAlignment="1">
      <alignment horizontal="left"/>
    </xf>
    <xf numFmtId="9" fontId="4" fillId="5" borderId="1" xfId="0" applyNumberFormat="1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left"/>
    </xf>
    <xf numFmtId="1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165" fontId="2" fillId="7" borderId="1" xfId="0" applyNumberFormat="1" applyFont="1" applyFill="1" applyBorder="1" applyAlignment="1">
      <alignment horizontal="left"/>
    </xf>
    <xf numFmtId="9" fontId="2" fillId="7" borderId="1" xfId="0" applyNumberFormat="1" applyFont="1" applyFill="1" applyBorder="1" applyAlignment="1">
      <alignment horizontal="center"/>
    </xf>
    <xf numFmtId="166" fontId="2" fillId="7" borderId="1" xfId="2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left"/>
    </xf>
    <xf numFmtId="165" fontId="4" fillId="8" borderId="1" xfId="0" applyNumberFormat="1" applyFont="1" applyFill="1" applyBorder="1" applyAlignment="1">
      <alignment horizontal="left"/>
    </xf>
    <xf numFmtId="9" fontId="4" fillId="8" borderId="1" xfId="0" applyNumberFormat="1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right"/>
    </xf>
    <xf numFmtId="1" fontId="2" fillId="7" borderId="1" xfId="0" applyNumberFormat="1" applyFont="1" applyFill="1" applyBorder="1" applyAlignment="1">
      <alignment horizontal="center"/>
    </xf>
    <xf numFmtId="10" fontId="4" fillId="8" borderId="1" xfId="0" applyNumberFormat="1" applyFont="1" applyFill="1" applyBorder="1" applyAlignment="1">
      <alignment horizontal="center"/>
    </xf>
    <xf numFmtId="44" fontId="4" fillId="0" borderId="0" xfId="0" applyNumberFormat="1" applyFont="1"/>
    <xf numFmtId="0" fontId="3" fillId="5" borderId="2" xfId="0" applyFont="1" applyFill="1" applyBorder="1" applyAlignment="1"/>
    <xf numFmtId="0" fontId="9" fillId="0" borderId="0" xfId="0" applyFont="1"/>
    <xf numFmtId="0" fontId="2" fillId="9" borderId="1" xfId="0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10" fontId="8" fillId="4" borderId="1" xfId="0" applyNumberFormat="1" applyFont="1" applyFill="1" applyBorder="1" applyAlignment="1"/>
    <xf numFmtId="0" fontId="6" fillId="3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5" borderId="2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right"/>
    </xf>
    <xf numFmtId="165" fontId="3" fillId="9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right"/>
    </xf>
    <xf numFmtId="165" fontId="4" fillId="5" borderId="1" xfId="0" applyNumberFormat="1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 wrapText="1"/>
    </xf>
    <xf numFmtId="164" fontId="2" fillId="9" borderId="1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294476</xdr:colOff>
      <xdr:row>46</xdr:row>
      <xdr:rowOff>160809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90476" cy="8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zoomScale="78" zoomScaleNormal="78" workbookViewId="0">
      <selection activeCell="I33" sqref="I33"/>
    </sheetView>
  </sheetViews>
  <sheetFormatPr defaultRowHeight="13.5" x14ac:dyDescent="0.25"/>
  <cols>
    <col min="1" max="1" width="57.140625" style="1" customWidth="1"/>
    <col min="2" max="2" width="12.28515625" style="1" customWidth="1"/>
    <col min="3" max="4" width="7.7109375" style="3" customWidth="1"/>
    <col min="5" max="5" width="11.28515625" style="2" customWidth="1"/>
    <col min="6" max="6" width="11.42578125" style="1" bestFit="1" customWidth="1"/>
    <col min="7" max="16384" width="9.140625" style="1"/>
  </cols>
  <sheetData>
    <row r="1" spans="1:6" ht="18.75" x14ac:dyDescent="0.25">
      <c r="A1" s="42" t="s">
        <v>37</v>
      </c>
      <c r="B1" s="54" t="s">
        <v>35</v>
      </c>
      <c r="C1" s="55"/>
      <c r="D1" s="55"/>
      <c r="E1" s="56"/>
    </row>
    <row r="2" spans="1:6" x14ac:dyDescent="0.25">
      <c r="A2" s="1" t="s">
        <v>39</v>
      </c>
      <c r="B2" s="67" t="s">
        <v>40</v>
      </c>
      <c r="C2" s="67"/>
      <c r="D2" s="67"/>
      <c r="E2" s="67"/>
    </row>
    <row r="3" spans="1:6" ht="15" customHeight="1" x14ac:dyDescent="0.25">
      <c r="A3" s="59" t="s">
        <v>28</v>
      </c>
      <c r="B3" s="59"/>
      <c r="C3" s="59"/>
      <c r="D3" s="59"/>
      <c r="E3" s="59"/>
    </row>
    <row r="4" spans="1:6" ht="26.25" x14ac:dyDescent="0.25">
      <c r="A4" s="7"/>
      <c r="B4" s="8" t="s">
        <v>31</v>
      </c>
      <c r="C4" s="9" t="s">
        <v>32</v>
      </c>
      <c r="D4" s="9" t="s">
        <v>33</v>
      </c>
      <c r="E4" s="10" t="s">
        <v>34</v>
      </c>
    </row>
    <row r="5" spans="1:6" x14ac:dyDescent="0.25">
      <c r="A5" s="11" t="s">
        <v>51</v>
      </c>
      <c r="B5" s="12">
        <v>6000</v>
      </c>
      <c r="C5" s="13">
        <v>0.25</v>
      </c>
      <c r="D5" s="14">
        <v>9</v>
      </c>
      <c r="E5" s="15">
        <f>B5*C5*D5</f>
        <v>13500</v>
      </c>
    </row>
    <row r="6" spans="1:6" x14ac:dyDescent="0.25">
      <c r="A6" s="11" t="s">
        <v>44</v>
      </c>
      <c r="B6" s="16">
        <v>6000</v>
      </c>
      <c r="C6" s="17">
        <v>1</v>
      </c>
      <c r="D6" s="14">
        <v>3</v>
      </c>
      <c r="E6" s="15">
        <f t="shared" ref="E6:E16" si="0">B6*C6*D6</f>
        <v>18000</v>
      </c>
    </row>
    <row r="7" spans="1:6" x14ac:dyDescent="0.25">
      <c r="A7" s="11" t="s">
        <v>52</v>
      </c>
      <c r="B7" s="16">
        <v>5000</v>
      </c>
      <c r="C7" s="17">
        <v>0.25</v>
      </c>
      <c r="D7" s="14">
        <v>4.5</v>
      </c>
      <c r="E7" s="15">
        <f t="shared" si="0"/>
        <v>5625</v>
      </c>
    </row>
    <row r="8" spans="1:6" x14ac:dyDescent="0.25">
      <c r="A8" s="11" t="s">
        <v>48</v>
      </c>
      <c r="B8" s="16">
        <v>5000</v>
      </c>
      <c r="C8" s="17">
        <v>1</v>
      </c>
      <c r="D8" s="14">
        <v>1</v>
      </c>
      <c r="E8" s="15">
        <f t="shared" si="0"/>
        <v>5000</v>
      </c>
    </row>
    <row r="9" spans="1:6" x14ac:dyDescent="0.25">
      <c r="A9" s="11"/>
      <c r="B9" s="16"/>
      <c r="C9" s="17"/>
      <c r="D9" s="14"/>
      <c r="E9" s="15">
        <f t="shared" si="0"/>
        <v>0</v>
      </c>
    </row>
    <row r="10" spans="1:6" x14ac:dyDescent="0.25">
      <c r="A10" s="11"/>
      <c r="B10" s="16"/>
      <c r="C10" s="17"/>
      <c r="D10" s="14"/>
      <c r="E10" s="15">
        <f t="shared" si="0"/>
        <v>0</v>
      </c>
    </row>
    <row r="11" spans="1:6" x14ac:dyDescent="0.25">
      <c r="A11" s="11"/>
      <c r="B11" s="16"/>
      <c r="C11" s="17"/>
      <c r="D11" s="14"/>
      <c r="E11" s="15">
        <f t="shared" si="0"/>
        <v>0</v>
      </c>
    </row>
    <row r="12" spans="1:6" x14ac:dyDescent="0.25">
      <c r="A12" s="11"/>
      <c r="B12" s="16"/>
      <c r="C12" s="17"/>
      <c r="D12" s="14"/>
      <c r="E12" s="15">
        <f t="shared" si="0"/>
        <v>0</v>
      </c>
    </row>
    <row r="13" spans="1:6" x14ac:dyDescent="0.25">
      <c r="A13" s="11"/>
      <c r="B13" s="16"/>
      <c r="C13" s="17"/>
      <c r="D13" s="14"/>
      <c r="E13" s="15">
        <f t="shared" si="0"/>
        <v>0</v>
      </c>
    </row>
    <row r="14" spans="1:6" x14ac:dyDescent="0.25">
      <c r="A14" s="11"/>
      <c r="B14" s="16"/>
      <c r="C14" s="17"/>
      <c r="D14" s="14"/>
      <c r="E14" s="15">
        <f t="shared" si="0"/>
        <v>0</v>
      </c>
    </row>
    <row r="15" spans="1:6" x14ac:dyDescent="0.25">
      <c r="B15" s="16"/>
      <c r="C15" s="17"/>
      <c r="D15" s="14"/>
      <c r="E15" s="15">
        <f t="shared" si="0"/>
        <v>0</v>
      </c>
    </row>
    <row r="16" spans="1:6" x14ac:dyDescent="0.25">
      <c r="A16" s="11"/>
      <c r="B16" s="16">
        <v>0</v>
      </c>
      <c r="C16" s="17"/>
      <c r="D16" s="14"/>
      <c r="E16" s="15">
        <f t="shared" si="0"/>
        <v>0</v>
      </c>
      <c r="F16" s="1" t="s">
        <v>47</v>
      </c>
    </row>
    <row r="17" spans="1:5" hidden="1" x14ac:dyDescent="0.25">
      <c r="A17" s="11"/>
      <c r="B17" s="16">
        <v>0</v>
      </c>
      <c r="C17" s="17"/>
      <c r="D17" s="14"/>
      <c r="E17" s="15">
        <f t="shared" ref="E16:E20" si="1">B17*C17</f>
        <v>0</v>
      </c>
    </row>
    <row r="18" spans="1:5" hidden="1" x14ac:dyDescent="0.25">
      <c r="A18" s="11"/>
      <c r="B18" s="16">
        <v>0</v>
      </c>
      <c r="C18" s="17"/>
      <c r="D18" s="14"/>
      <c r="E18" s="15">
        <f t="shared" si="1"/>
        <v>0</v>
      </c>
    </row>
    <row r="19" spans="1:5" hidden="1" x14ac:dyDescent="0.25">
      <c r="A19" s="11"/>
      <c r="B19" s="16">
        <v>0</v>
      </c>
      <c r="C19" s="17"/>
      <c r="D19" s="14"/>
      <c r="E19" s="15">
        <f t="shared" si="1"/>
        <v>0</v>
      </c>
    </row>
    <row r="20" spans="1:5" hidden="1" x14ac:dyDescent="0.25">
      <c r="A20" s="11"/>
      <c r="B20" s="16">
        <v>0</v>
      </c>
      <c r="C20" s="17"/>
      <c r="D20" s="14"/>
      <c r="E20" s="15">
        <f t="shared" si="1"/>
        <v>0</v>
      </c>
    </row>
    <row r="21" spans="1:5" hidden="1" x14ac:dyDescent="0.25">
      <c r="A21" s="11"/>
      <c r="B21" s="16">
        <v>0</v>
      </c>
      <c r="C21" s="17"/>
      <c r="D21" s="14"/>
      <c r="E21" s="15">
        <f>B21*C21</f>
        <v>0</v>
      </c>
    </row>
    <row r="22" spans="1:5" hidden="1" x14ac:dyDescent="0.25">
      <c r="A22" s="11"/>
      <c r="B22" s="18">
        <v>0</v>
      </c>
      <c r="C22" s="17"/>
      <c r="D22" s="14"/>
      <c r="E22" s="15">
        <f>B22*C22</f>
        <v>0</v>
      </c>
    </row>
    <row r="23" spans="1:5" hidden="1" x14ac:dyDescent="0.25">
      <c r="A23" s="11"/>
      <c r="B23" s="16">
        <v>0</v>
      </c>
      <c r="C23" s="17"/>
      <c r="D23" s="14"/>
      <c r="E23" s="15">
        <f>B23*C23</f>
        <v>0</v>
      </c>
    </row>
    <row r="24" spans="1:5" hidden="1" x14ac:dyDescent="0.25">
      <c r="A24" s="11"/>
      <c r="B24" s="16">
        <v>0</v>
      </c>
      <c r="C24" s="17"/>
      <c r="D24" s="14"/>
      <c r="E24" s="15">
        <f t="shared" ref="E24" si="2">B24*C24</f>
        <v>0</v>
      </c>
    </row>
    <row r="25" spans="1:5" x14ac:dyDescent="0.25">
      <c r="A25" s="29" t="s">
        <v>18</v>
      </c>
      <c r="B25" s="30"/>
      <c r="C25" s="31"/>
      <c r="D25" s="32"/>
      <c r="E25" s="33">
        <f>SUM(E5:E24)</f>
        <v>42125</v>
      </c>
    </row>
    <row r="26" spans="1:5" x14ac:dyDescent="0.25">
      <c r="A26" s="34" t="s">
        <v>16</v>
      </c>
      <c r="B26" s="35">
        <f>E25</f>
        <v>42125</v>
      </c>
      <c r="C26" s="36">
        <v>0.28000000000000003</v>
      </c>
      <c r="D26" s="36"/>
      <c r="E26" s="37">
        <f>B26*C26</f>
        <v>11795.000000000002</v>
      </c>
    </row>
    <row r="27" spans="1:5" x14ac:dyDescent="0.25">
      <c r="A27" s="11" t="s">
        <v>45</v>
      </c>
      <c r="B27" s="16">
        <v>2634</v>
      </c>
      <c r="C27" s="17">
        <v>0.5</v>
      </c>
      <c r="D27" s="19">
        <v>9</v>
      </c>
      <c r="E27" s="15">
        <f>(B27*D27)*C27</f>
        <v>11853</v>
      </c>
    </row>
    <row r="28" spans="1:5" x14ac:dyDescent="0.25">
      <c r="A28" s="11"/>
      <c r="B28" s="16"/>
      <c r="C28" s="17"/>
      <c r="D28" s="19"/>
      <c r="E28" s="15"/>
    </row>
    <row r="29" spans="1:5" x14ac:dyDescent="0.25">
      <c r="A29" s="11"/>
      <c r="B29" s="16"/>
      <c r="C29" s="17"/>
      <c r="D29" s="19"/>
      <c r="E29" s="15"/>
    </row>
    <row r="30" spans="1:5" x14ac:dyDescent="0.25">
      <c r="A30" s="11" t="s">
        <v>46</v>
      </c>
      <c r="B30" s="16">
        <v>2319</v>
      </c>
      <c r="C30" s="17">
        <v>0.5</v>
      </c>
      <c r="D30" s="19">
        <v>9</v>
      </c>
      <c r="E30" s="15">
        <f>B30*D30</f>
        <v>20871</v>
      </c>
    </row>
    <row r="31" spans="1:5" x14ac:dyDescent="0.25">
      <c r="A31" s="29" t="s">
        <v>19</v>
      </c>
      <c r="B31" s="30"/>
      <c r="C31" s="31"/>
      <c r="D31" s="38"/>
      <c r="E31" s="33">
        <f>SUM(E27:E30)</f>
        <v>32724</v>
      </c>
    </row>
    <row r="32" spans="1:5" x14ac:dyDescent="0.25">
      <c r="A32" s="34" t="s">
        <v>17</v>
      </c>
      <c r="B32" s="35">
        <f>E31</f>
        <v>32724</v>
      </c>
      <c r="C32" s="36">
        <v>0.17</v>
      </c>
      <c r="D32" s="36"/>
      <c r="E32" s="37"/>
    </row>
    <row r="33" spans="1:5" x14ac:dyDescent="0.25">
      <c r="A33" s="11" t="s">
        <v>53</v>
      </c>
      <c r="B33" s="16">
        <v>10</v>
      </c>
      <c r="C33" s="19">
        <v>100</v>
      </c>
      <c r="D33" s="19">
        <v>9</v>
      </c>
      <c r="E33" s="15">
        <f>B33*C33*D33</f>
        <v>9000</v>
      </c>
    </row>
    <row r="34" spans="1:5" x14ac:dyDescent="0.25">
      <c r="A34" s="11" t="s">
        <v>21</v>
      </c>
      <c r="B34" s="16">
        <v>0</v>
      </c>
      <c r="C34" s="19"/>
      <c r="D34" s="19"/>
      <c r="E34" s="15">
        <f>B34*C34*D34</f>
        <v>0</v>
      </c>
    </row>
    <row r="35" spans="1:5" x14ac:dyDescent="0.25">
      <c r="A35" s="29" t="s">
        <v>22</v>
      </c>
      <c r="B35" s="30"/>
      <c r="C35" s="38"/>
      <c r="D35" s="38"/>
      <c r="E35" s="33">
        <f>SUM(E33:E34)</f>
        <v>9000</v>
      </c>
    </row>
    <row r="36" spans="1:5" x14ac:dyDescent="0.25">
      <c r="A36" s="34" t="s">
        <v>20</v>
      </c>
      <c r="B36" s="35">
        <f>E35</f>
        <v>9000</v>
      </c>
      <c r="C36" s="39">
        <v>1.2500000000000001E-2</v>
      </c>
      <c r="D36" s="36"/>
      <c r="E36" s="37">
        <f>B36*C36</f>
        <v>112.5</v>
      </c>
    </row>
    <row r="37" spans="1:5" x14ac:dyDescent="0.25">
      <c r="A37" s="43" t="s">
        <v>2</v>
      </c>
      <c r="B37" s="70"/>
      <c r="C37" s="70"/>
      <c r="D37" s="70"/>
      <c r="E37" s="44">
        <f>E25+E26+E31+E32+E35+E36</f>
        <v>95756.5</v>
      </c>
    </row>
    <row r="38" spans="1:5" ht="15" customHeight="1" x14ac:dyDescent="0.25">
      <c r="A38" s="59" t="s">
        <v>0</v>
      </c>
      <c r="B38" s="59"/>
      <c r="C38" s="59"/>
      <c r="D38" s="59"/>
      <c r="E38" s="59"/>
    </row>
    <row r="39" spans="1:5" x14ac:dyDescent="0.25">
      <c r="A39" s="20" t="s">
        <v>29</v>
      </c>
      <c r="B39" s="69">
        <v>0</v>
      </c>
      <c r="C39" s="69"/>
      <c r="D39" s="69"/>
      <c r="E39" s="69"/>
    </row>
    <row r="40" spans="1:5" x14ac:dyDescent="0.25">
      <c r="A40" s="21" t="s">
        <v>30</v>
      </c>
      <c r="B40" s="69">
        <v>2500</v>
      </c>
      <c r="C40" s="69"/>
      <c r="D40" s="69"/>
      <c r="E40" s="69"/>
    </row>
    <row r="41" spans="1:5" x14ac:dyDescent="0.25">
      <c r="A41" s="20" t="s">
        <v>13</v>
      </c>
      <c r="B41" s="64"/>
      <c r="C41" s="64"/>
      <c r="D41" s="64"/>
      <c r="E41" s="64"/>
    </row>
    <row r="42" spans="1:5" ht="15.75" customHeight="1" x14ac:dyDescent="0.25">
      <c r="A42" s="43" t="s">
        <v>1</v>
      </c>
      <c r="B42" s="65">
        <f>SUM(B39:E41)</f>
        <v>2500</v>
      </c>
      <c r="C42" s="65"/>
      <c r="D42" s="65"/>
      <c r="E42" s="65"/>
    </row>
    <row r="43" spans="1:5" ht="15" customHeight="1" x14ac:dyDescent="0.25">
      <c r="A43" s="59" t="s">
        <v>23</v>
      </c>
      <c r="B43" s="59"/>
      <c r="C43" s="59"/>
      <c r="D43" s="59"/>
      <c r="E43" s="59"/>
    </row>
    <row r="44" spans="1:5" x14ac:dyDescent="0.25">
      <c r="A44" s="22"/>
      <c r="B44" s="62">
        <v>0</v>
      </c>
      <c r="C44" s="62"/>
      <c r="D44" s="62"/>
      <c r="E44" s="62"/>
    </row>
    <row r="45" spans="1:5" x14ac:dyDescent="0.25">
      <c r="A45" s="22"/>
      <c r="B45" s="62"/>
      <c r="C45" s="62"/>
      <c r="D45" s="62"/>
      <c r="E45" s="62"/>
    </row>
    <row r="46" spans="1:5" ht="15.75" customHeight="1" x14ac:dyDescent="0.25">
      <c r="A46" s="43" t="s">
        <v>8</v>
      </c>
      <c r="B46" s="65">
        <f>SUM(B44:E45)</f>
        <v>0</v>
      </c>
      <c r="C46" s="65"/>
      <c r="D46" s="65"/>
      <c r="E46" s="65"/>
    </row>
    <row r="47" spans="1:5" ht="15" customHeight="1" x14ac:dyDescent="0.25">
      <c r="A47" s="59" t="s">
        <v>12</v>
      </c>
      <c r="B47" s="59"/>
      <c r="C47" s="59"/>
      <c r="D47" s="59"/>
      <c r="E47" s="59"/>
    </row>
    <row r="48" spans="1:5" x14ac:dyDescent="0.25">
      <c r="A48" s="23" t="s">
        <v>43</v>
      </c>
      <c r="B48" s="61">
        <v>2400</v>
      </c>
      <c r="C48" s="61"/>
      <c r="D48" s="61"/>
      <c r="E48" s="61"/>
    </row>
    <row r="49" spans="1:5" x14ac:dyDescent="0.25">
      <c r="A49" s="22"/>
      <c r="B49" s="71"/>
      <c r="C49" s="72"/>
      <c r="D49" s="72"/>
      <c r="E49" s="73"/>
    </row>
    <row r="50" spans="1:5" x14ac:dyDescent="0.25">
      <c r="A50" s="22"/>
      <c r="B50" s="62"/>
      <c r="C50" s="62"/>
      <c r="D50" s="62"/>
      <c r="E50" s="62"/>
    </row>
    <row r="51" spans="1:5" hidden="1" x14ac:dyDescent="0.25">
      <c r="A51" s="23" t="s">
        <v>14</v>
      </c>
      <c r="B51" s="61"/>
      <c r="C51" s="61"/>
      <c r="D51" s="61"/>
      <c r="E51" s="61"/>
    </row>
    <row r="52" spans="1:5" ht="15.75" customHeight="1" x14ac:dyDescent="0.25">
      <c r="A52" s="45" t="s">
        <v>7</v>
      </c>
      <c r="B52" s="58">
        <f>SUM(B48:E51)</f>
        <v>2400</v>
      </c>
      <c r="C52" s="58"/>
      <c r="D52" s="58"/>
      <c r="E52" s="58"/>
    </row>
    <row r="53" spans="1:5" ht="15" customHeight="1" x14ac:dyDescent="0.25">
      <c r="A53" s="59" t="s">
        <v>3</v>
      </c>
      <c r="B53" s="59"/>
      <c r="C53" s="59"/>
      <c r="D53" s="59"/>
      <c r="E53" s="59"/>
    </row>
    <row r="54" spans="1:5" x14ac:dyDescent="0.25">
      <c r="A54" s="23" t="s">
        <v>49</v>
      </c>
      <c r="B54" s="57">
        <v>1600</v>
      </c>
      <c r="C54" s="57"/>
      <c r="D54" s="57"/>
      <c r="E54" s="57"/>
    </row>
    <row r="55" spans="1:5" x14ac:dyDescent="0.25">
      <c r="A55" s="23"/>
      <c r="B55" s="57"/>
      <c r="C55" s="57"/>
      <c r="D55" s="57"/>
      <c r="E55" s="57"/>
    </row>
    <row r="56" spans="1:5" ht="15.75" customHeight="1" x14ac:dyDescent="0.25">
      <c r="A56" s="45" t="s">
        <v>4</v>
      </c>
      <c r="B56" s="58">
        <f>SUM(B54:E55)</f>
        <v>1600</v>
      </c>
      <c r="C56" s="58"/>
      <c r="D56" s="58"/>
      <c r="E56" s="58"/>
    </row>
    <row r="57" spans="1:5" x14ac:dyDescent="0.25">
      <c r="A57" s="6" t="s">
        <v>5</v>
      </c>
      <c r="B57" s="68"/>
      <c r="C57" s="68"/>
      <c r="D57" s="68"/>
      <c r="E57" s="68"/>
    </row>
    <row r="58" spans="1:5" x14ac:dyDescent="0.25">
      <c r="A58" s="47" t="s">
        <v>15</v>
      </c>
      <c r="B58" s="66"/>
      <c r="C58" s="66"/>
      <c r="D58" s="66"/>
      <c r="E58" s="66"/>
    </row>
    <row r="59" spans="1:5" x14ac:dyDescent="0.25">
      <c r="A59" s="24" t="s">
        <v>24</v>
      </c>
      <c r="B59" s="57">
        <v>0</v>
      </c>
      <c r="C59" s="57"/>
      <c r="D59" s="57"/>
      <c r="E59" s="57"/>
    </row>
    <row r="60" spans="1:5" x14ac:dyDescent="0.25">
      <c r="A60" s="24" t="s">
        <v>25</v>
      </c>
      <c r="B60" s="57">
        <f>B59*0.1</f>
        <v>0</v>
      </c>
      <c r="C60" s="57"/>
      <c r="D60" s="57"/>
      <c r="E60" s="57"/>
    </row>
    <row r="61" spans="1:5" x14ac:dyDescent="0.25">
      <c r="A61" s="29" t="s">
        <v>9</v>
      </c>
      <c r="B61" s="63">
        <f>SUM(B59:E60)</f>
        <v>0</v>
      </c>
      <c r="C61" s="63"/>
      <c r="D61" s="63"/>
      <c r="E61" s="63"/>
    </row>
    <row r="62" spans="1:5" x14ac:dyDescent="0.25">
      <c r="A62" s="47" t="s">
        <v>15</v>
      </c>
      <c r="B62" s="66"/>
      <c r="C62" s="66"/>
      <c r="D62" s="66"/>
      <c r="E62" s="66"/>
    </row>
    <row r="63" spans="1:5" x14ac:dyDescent="0.25">
      <c r="A63" s="24" t="s">
        <v>24</v>
      </c>
      <c r="B63" s="57">
        <v>100</v>
      </c>
      <c r="C63" s="57"/>
      <c r="D63" s="57"/>
      <c r="E63" s="57"/>
    </row>
    <row r="64" spans="1:5" x14ac:dyDescent="0.25">
      <c r="A64" s="24" t="s">
        <v>26</v>
      </c>
      <c r="B64" s="57">
        <f>B63*0.52</f>
        <v>52</v>
      </c>
      <c r="C64" s="57"/>
      <c r="D64" s="57"/>
      <c r="E64" s="57"/>
    </row>
    <row r="65" spans="1:6" x14ac:dyDescent="0.25">
      <c r="A65" s="29" t="s">
        <v>9</v>
      </c>
      <c r="B65" s="63">
        <v>0</v>
      </c>
      <c r="C65" s="63"/>
      <c r="D65" s="63"/>
      <c r="E65" s="63"/>
    </row>
    <row r="66" spans="1:6" ht="15.75" customHeight="1" x14ac:dyDescent="0.25">
      <c r="A66" s="43" t="s">
        <v>10</v>
      </c>
      <c r="B66" s="65">
        <f>B61+B65</f>
        <v>0</v>
      </c>
      <c r="C66" s="65"/>
      <c r="D66" s="65"/>
      <c r="E66" s="65"/>
    </row>
    <row r="67" spans="1:6" ht="15" customHeight="1" x14ac:dyDescent="0.25">
      <c r="A67" s="59" t="s">
        <v>11</v>
      </c>
      <c r="B67" s="59"/>
      <c r="C67" s="59"/>
      <c r="D67" s="59"/>
      <c r="E67" s="59"/>
    </row>
    <row r="68" spans="1:6" ht="15" customHeight="1" x14ac:dyDescent="0.25">
      <c r="A68" s="25" t="s">
        <v>50</v>
      </c>
      <c r="B68" s="60">
        <v>1000</v>
      </c>
      <c r="C68" s="60"/>
      <c r="D68" s="60"/>
      <c r="E68" s="60"/>
    </row>
    <row r="69" spans="1:6" x14ac:dyDescent="0.25">
      <c r="A69" s="26" t="s">
        <v>42</v>
      </c>
      <c r="B69" s="60">
        <v>20000</v>
      </c>
      <c r="C69" s="60"/>
      <c r="D69" s="60"/>
      <c r="E69" s="60"/>
    </row>
    <row r="70" spans="1:6" x14ac:dyDescent="0.25">
      <c r="A70" s="26"/>
      <c r="B70" s="60">
        <v>0</v>
      </c>
      <c r="C70" s="60"/>
      <c r="D70" s="60"/>
      <c r="E70" s="60"/>
    </row>
    <row r="71" spans="1:6" ht="15.75" customHeight="1" x14ac:dyDescent="0.25">
      <c r="A71" s="45" t="s">
        <v>36</v>
      </c>
      <c r="B71" s="58">
        <f>SUM(B68:E70)</f>
        <v>21000</v>
      </c>
      <c r="C71" s="58"/>
      <c r="D71" s="58"/>
      <c r="E71" s="58"/>
    </row>
    <row r="72" spans="1:6" ht="15.75" hidden="1" customHeight="1" x14ac:dyDescent="0.25">
      <c r="A72" s="41"/>
      <c r="B72" s="49"/>
      <c r="C72" s="49"/>
      <c r="D72" s="49"/>
      <c r="E72" s="49"/>
    </row>
    <row r="73" spans="1:6" ht="15.75" customHeight="1" x14ac:dyDescent="0.25">
      <c r="A73" s="27" t="s">
        <v>9</v>
      </c>
      <c r="B73" s="50">
        <f>B71+B66+B56+B52+B46+B42+E37</f>
        <v>123256.5</v>
      </c>
      <c r="C73" s="50"/>
      <c r="D73" s="50"/>
      <c r="E73" s="50"/>
      <c r="F73" s="40"/>
    </row>
    <row r="74" spans="1:6" x14ac:dyDescent="0.25">
      <c r="A74" s="28" t="s">
        <v>38</v>
      </c>
      <c r="B74" s="51">
        <f>B73*A77</f>
        <v>61011.967499999999</v>
      </c>
      <c r="C74" s="51"/>
      <c r="D74" s="51"/>
      <c r="E74" s="51"/>
      <c r="F74" s="5"/>
    </row>
    <row r="75" spans="1:6" ht="15.75" x14ac:dyDescent="0.25">
      <c r="A75" s="46" t="s">
        <v>6</v>
      </c>
      <c r="B75" s="52">
        <f>SUM(B73:E74)</f>
        <v>184268.4675</v>
      </c>
      <c r="C75" s="53"/>
      <c r="D75" s="53"/>
      <c r="E75" s="53"/>
      <c r="F75" s="5"/>
    </row>
    <row r="77" spans="1:6" x14ac:dyDescent="0.25">
      <c r="A77" s="4">
        <v>0.495</v>
      </c>
      <c r="B77" s="3" t="s">
        <v>27</v>
      </c>
      <c r="C77" s="48" t="s">
        <v>41</v>
      </c>
    </row>
  </sheetData>
  <mergeCells count="42">
    <mergeCell ref="B2:E2"/>
    <mergeCell ref="B60:E60"/>
    <mergeCell ref="B57:E57"/>
    <mergeCell ref="B61:E61"/>
    <mergeCell ref="B62:E62"/>
    <mergeCell ref="B40:E40"/>
    <mergeCell ref="B39:E39"/>
    <mergeCell ref="A3:E3"/>
    <mergeCell ref="A38:E38"/>
    <mergeCell ref="B37:D37"/>
    <mergeCell ref="B49:E49"/>
    <mergeCell ref="B70:E70"/>
    <mergeCell ref="B71:E71"/>
    <mergeCell ref="B65:E65"/>
    <mergeCell ref="A67:E67"/>
    <mergeCell ref="B41:E41"/>
    <mergeCell ref="B44:E44"/>
    <mergeCell ref="B46:E46"/>
    <mergeCell ref="A43:E43"/>
    <mergeCell ref="A47:E47"/>
    <mergeCell ref="B42:E42"/>
    <mergeCell ref="B66:E66"/>
    <mergeCell ref="B63:E63"/>
    <mergeCell ref="B58:E58"/>
    <mergeCell ref="B59:E59"/>
    <mergeCell ref="B69:E69"/>
    <mergeCell ref="B72:E72"/>
    <mergeCell ref="B73:E73"/>
    <mergeCell ref="B74:E74"/>
    <mergeCell ref="B75:E75"/>
    <mergeCell ref="B1:E1"/>
    <mergeCell ref="B55:E55"/>
    <mergeCell ref="B56:E56"/>
    <mergeCell ref="A53:E53"/>
    <mergeCell ref="B64:E64"/>
    <mergeCell ref="B68:E68"/>
    <mergeCell ref="B48:E48"/>
    <mergeCell ref="B50:E50"/>
    <mergeCell ref="B51:E51"/>
    <mergeCell ref="B52:E52"/>
    <mergeCell ref="B54:E54"/>
    <mergeCell ref="B45:E45"/>
  </mergeCells>
  <pageMargins left="0.7" right="0.7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Student Pay</vt:lpstr>
    </vt:vector>
  </TitlesOfParts>
  <Company>Texas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Jessica A</dc:creator>
  <cp:lastModifiedBy>LMW</cp:lastModifiedBy>
  <cp:lastPrinted>2016-09-13T22:16:20Z</cp:lastPrinted>
  <dcterms:created xsi:type="dcterms:W3CDTF">2013-10-03T16:15:44Z</dcterms:created>
  <dcterms:modified xsi:type="dcterms:W3CDTF">2017-05-11T23:18:18Z</dcterms:modified>
</cp:coreProperties>
</file>