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Volumes/OSP Files/_Proposals/References/BUDGET TOOLS/TEMPLATES/5_Yr Budget MASTER_update-8:24:"/>
    </mc:Choice>
  </mc:AlternateContent>
  <xr:revisionPtr revIDLastSave="0" documentId="13_ncr:1_{F425FD70-8A49-0D4D-A25F-28B8847CE97A}" xr6:coauthVersionLast="47" xr6:coauthVersionMax="47" xr10:uidLastSave="{00000000-0000-0000-0000-000000000000}"/>
  <bookViews>
    <workbookView xWindow="-29160" yWindow="-4400" windowWidth="26000" windowHeight="15040" xr2:uid="{00000000-000D-0000-FFFF-FFFF00000000}"/>
  </bookViews>
  <sheets>
    <sheet name="Budget" sheetId="1" r:id="rId1"/>
    <sheet name="Change Notes" sheetId="2" state="hidden" r:id="rId2"/>
    <sheet name="Sheet1" sheetId="3" r:id="rId3"/>
  </sheets>
  <definedNames>
    <definedName name="_xlnm._FilterDatabase" localSheetId="0" hidden="1">Budget!$C$80:$C$82</definedName>
    <definedName name="CheckBox1">"CheckBox1"</definedName>
    <definedName name="CheckBox2">"CheckBox2"</definedName>
    <definedName name="CheckBox3">"CheckBox3"</definedName>
    <definedName name="CheckBox4">"CheckBox4"</definedName>
    <definedName name="increases">Budget!$H$8</definedName>
    <definedName name="OtherEx">Budget!$J$53</definedName>
    <definedName name="_xlnm.Print_Area" localSheetId="0">Budget!$A$1:$AM$78</definedName>
    <definedName name="_xlnm.Print_Area" localSheetId="1">'Change Notes'!$A$38:$O$49</definedName>
    <definedName name="StipendEx">Budget!$J$50</definedName>
    <definedName name="SubsEx">Budget!$J$52</definedName>
    <definedName name="TravelEx">Budget!$J$51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AI23" i="1"/>
  <c r="AI24" i="1"/>
  <c r="AI25" i="1"/>
  <c r="AR25" i="1" s="1"/>
  <c r="AI26" i="1"/>
  <c r="AI27" i="1"/>
  <c r="AD23" i="1"/>
  <c r="AQ23" i="1" s="1"/>
  <c r="AD24" i="1"/>
  <c r="AQ24" i="1" s="1"/>
  <c r="AD25" i="1"/>
  <c r="AD26" i="1"/>
  <c r="AD27" i="1"/>
  <c r="Y23" i="1"/>
  <c r="AP23" i="1" s="1"/>
  <c r="Y24" i="1"/>
  <c r="Y25" i="1"/>
  <c r="Y26" i="1"/>
  <c r="AP26" i="1" s="1"/>
  <c r="Y27" i="1"/>
  <c r="AP27" i="1" s="1"/>
  <c r="T23" i="1"/>
  <c r="T24" i="1"/>
  <c r="T25" i="1"/>
  <c r="T26" i="1"/>
  <c r="AO26" i="1" s="1"/>
  <c r="T27" i="1"/>
  <c r="AO27" i="1" s="1"/>
  <c r="O23" i="1"/>
  <c r="AN23" i="1" s="1"/>
  <c r="O24" i="1"/>
  <c r="AN24" i="1" s="1"/>
  <c r="O25" i="1"/>
  <c r="AN25" i="1" s="1"/>
  <c r="O26" i="1"/>
  <c r="AN26" i="1" s="1"/>
  <c r="O27" i="1"/>
  <c r="AI22" i="1"/>
  <c r="AD22" i="1"/>
  <c r="AQ22" i="1" s="1"/>
  <c r="Y22" i="1"/>
  <c r="AP22" i="1" s="1"/>
  <c r="T22" i="1"/>
  <c r="AI14" i="1"/>
  <c r="AR14" i="1" s="1"/>
  <c r="AI15" i="1"/>
  <c r="AR15" i="1" s="1"/>
  <c r="AI16" i="1"/>
  <c r="AR16" i="1" s="1"/>
  <c r="AI17" i="1"/>
  <c r="AI18" i="1"/>
  <c r="AD14" i="1"/>
  <c r="AD15" i="1"/>
  <c r="AQ15" i="1" s="1"/>
  <c r="AD16" i="1"/>
  <c r="AD17" i="1"/>
  <c r="AQ17" i="1" s="1"/>
  <c r="AD18" i="1"/>
  <c r="AQ18" i="1" s="1"/>
  <c r="Y14" i="1"/>
  <c r="AP14" i="1" s="1"/>
  <c r="Y15" i="1"/>
  <c r="Y16" i="1"/>
  <c r="Y17" i="1"/>
  <c r="AP17" i="1" s="1"/>
  <c r="Y18" i="1"/>
  <c r="AP18" i="1" s="1"/>
  <c r="T14" i="1"/>
  <c r="T15" i="1"/>
  <c r="AO15" i="1" s="1"/>
  <c r="T16" i="1"/>
  <c r="T17" i="1"/>
  <c r="AO17" i="1" s="1"/>
  <c r="T18" i="1"/>
  <c r="AI13" i="1"/>
  <c r="AR13" i="1" s="1"/>
  <c r="AD13" i="1"/>
  <c r="AQ13" i="1" s="1"/>
  <c r="AP13" i="1"/>
  <c r="T13" i="1"/>
  <c r="AO13" i="1" s="1"/>
  <c r="O14" i="1"/>
  <c r="AN14" i="1" s="1"/>
  <c r="O15" i="1"/>
  <c r="O16" i="1"/>
  <c r="O17" i="1"/>
  <c r="O18" i="1"/>
  <c r="O13" i="1"/>
  <c r="O22" i="1"/>
  <c r="AN16" i="1"/>
  <c r="AN17" i="1"/>
  <c r="AN18" i="1"/>
  <c r="AN27" i="1"/>
  <c r="O47" i="1"/>
  <c r="O54" i="1"/>
  <c r="O69" i="1"/>
  <c r="AO14" i="1"/>
  <c r="AO18" i="1"/>
  <c r="AO22" i="1"/>
  <c r="AO24" i="1"/>
  <c r="AO25" i="1"/>
  <c r="T47" i="1"/>
  <c r="T54" i="1"/>
  <c r="T69" i="1"/>
  <c r="AP15" i="1"/>
  <c r="AP16" i="1"/>
  <c r="AP25" i="1"/>
  <c r="Y47" i="1"/>
  <c r="Y54" i="1"/>
  <c r="Y69" i="1"/>
  <c r="AQ14" i="1"/>
  <c r="AQ16" i="1"/>
  <c r="AQ25" i="1"/>
  <c r="AQ26" i="1"/>
  <c r="AQ27" i="1"/>
  <c r="AD47" i="1"/>
  <c r="AD54" i="1"/>
  <c r="AD69" i="1"/>
  <c r="AR17" i="1"/>
  <c r="AR18" i="1"/>
  <c r="AR22" i="1"/>
  <c r="AR23" i="1"/>
  <c r="AR24" i="1"/>
  <c r="AR27" i="1"/>
  <c r="AI47" i="1"/>
  <c r="AI54" i="1"/>
  <c r="AI69" i="1"/>
  <c r="O43" i="1"/>
  <c r="O75" i="1"/>
  <c r="T43" i="1"/>
  <c r="T75" i="1"/>
  <c r="Y43" i="1"/>
  <c r="Y75" i="1"/>
  <c r="AD43" i="1"/>
  <c r="AD75" i="1"/>
  <c r="AI43" i="1"/>
  <c r="AI75" i="1"/>
  <c r="AL40" i="1"/>
  <c r="AL41" i="1"/>
  <c r="AL42" i="1"/>
  <c r="AL43" i="1"/>
  <c r="AL67" i="1"/>
  <c r="AL62" i="1"/>
  <c r="AL63" i="1"/>
  <c r="AL64" i="1"/>
  <c r="AL65" i="1"/>
  <c r="AL68" i="1"/>
  <c r="AL57" i="1"/>
  <c r="AL69" i="1" s="1"/>
  <c r="AL58" i="1"/>
  <c r="AL59" i="1"/>
  <c r="AL60" i="1"/>
  <c r="AL50" i="1"/>
  <c r="AL51" i="1"/>
  <c r="AL52" i="1"/>
  <c r="AL53" i="1"/>
  <c r="AL54" i="1"/>
  <c r="AL45" i="1"/>
  <c r="AL46" i="1"/>
  <c r="AL47" i="1"/>
  <c r="S37" i="1"/>
  <c r="X37" i="1"/>
  <c r="AC37" i="1"/>
  <c r="AH37" i="1"/>
  <c r="AL18" i="1"/>
  <c r="AL15" i="1" l="1"/>
  <c r="AL25" i="1"/>
  <c r="AN15" i="1"/>
  <c r="AD34" i="1"/>
  <c r="O28" i="1"/>
  <c r="AL16" i="1"/>
  <c r="AL14" i="1"/>
  <c r="AL23" i="1"/>
  <c r="AL24" i="1"/>
  <c r="AD28" i="1"/>
  <c r="AI28" i="1"/>
  <c r="T19" i="1"/>
  <c r="Y28" i="1"/>
  <c r="AD33" i="1"/>
  <c r="AD35" i="1" s="1"/>
  <c r="AL26" i="1"/>
  <c r="AP24" i="1"/>
  <c r="Y34" i="1" s="1"/>
  <c r="AN22" i="1"/>
  <c r="O34" i="1" s="1"/>
  <c r="AL22" i="1"/>
  <c r="AL27" i="1"/>
  <c r="AR26" i="1"/>
  <c r="AI34" i="1" s="1"/>
  <c r="AO23" i="1"/>
  <c r="T34" i="1" s="1"/>
  <c r="AO16" i="1"/>
  <c r="T33" i="1" s="1"/>
  <c r="T35" i="1" s="1"/>
  <c r="T28" i="1"/>
  <c r="AI19" i="1"/>
  <c r="AI30" i="1" s="1"/>
  <c r="AI33" i="1"/>
  <c r="Y33" i="1"/>
  <c r="AL17" i="1"/>
  <c r="Y19" i="1"/>
  <c r="AL13" i="1"/>
  <c r="AL75" i="1"/>
  <c r="O19" i="1"/>
  <c r="AN13" i="1"/>
  <c r="O33" i="1" s="1"/>
  <c r="O35" i="1" s="1"/>
  <c r="AD19" i="1"/>
  <c r="AD30" i="1" s="1"/>
  <c r="Y30" i="1" l="1"/>
  <c r="T30" i="1"/>
  <c r="AD37" i="1"/>
  <c r="AD71" i="1" s="1"/>
  <c r="O30" i="1"/>
  <c r="O37" i="1" s="1"/>
  <c r="O71" i="1" s="1"/>
  <c r="T37" i="1"/>
  <c r="T71" i="1" s="1"/>
  <c r="T74" i="1" s="1"/>
  <c r="T76" i="1" s="1"/>
  <c r="T77" i="1" s="1"/>
  <c r="Y35" i="1"/>
  <c r="Y37" i="1" s="1"/>
  <c r="Y71" i="1" s="1"/>
  <c r="Y74" i="1" s="1"/>
  <c r="Y76" i="1" s="1"/>
  <c r="Y77" i="1" s="1"/>
  <c r="AL28" i="1"/>
  <c r="AL33" i="1"/>
  <c r="AL19" i="1"/>
  <c r="AI35" i="1"/>
  <c r="AI37" i="1" s="1"/>
  <c r="AI71" i="1" s="1"/>
  <c r="AI74" i="1" s="1"/>
  <c r="AI76" i="1" s="1"/>
  <c r="AI77" i="1" s="1"/>
  <c r="AL34" i="1"/>
  <c r="AD74" i="1"/>
  <c r="AD76" i="1" s="1"/>
  <c r="AD77" i="1" s="1"/>
  <c r="AL37" i="1" l="1"/>
  <c r="AL30" i="1"/>
  <c r="AL35" i="1"/>
  <c r="O74" i="1"/>
  <c r="AL71" i="1"/>
  <c r="O76" i="1" l="1"/>
  <c r="AL74" i="1"/>
  <c r="AL76" i="1" l="1"/>
  <c r="AL77" i="1" s="1"/>
  <c r="O77" i="1"/>
</calcChain>
</file>

<file path=xl/sharedStrings.xml><?xml version="1.0" encoding="utf-8"?>
<sst xmlns="http://schemas.openxmlformats.org/spreadsheetml/2006/main" count="430" uniqueCount="190">
  <si>
    <t>Year 2</t>
  </si>
  <si>
    <t>Year 3</t>
  </si>
  <si>
    <t>Year 4</t>
  </si>
  <si>
    <t xml:space="preserve"> </t>
  </si>
  <si>
    <t>Other</t>
  </si>
  <si>
    <t>1.</t>
  </si>
  <si>
    <t>2.</t>
  </si>
  <si>
    <t>3.</t>
  </si>
  <si>
    <t>4.</t>
  </si>
  <si>
    <t>A.</t>
  </si>
  <si>
    <t>Title</t>
  </si>
  <si>
    <t>Column1</t>
  </si>
  <si>
    <t>5.</t>
  </si>
  <si>
    <t>6.</t>
  </si>
  <si>
    <t>B.</t>
  </si>
  <si>
    <t xml:space="preserve"> Post Doctoral Associates</t>
  </si>
  <si>
    <t xml:space="preserve"> Graduate Students</t>
  </si>
  <si>
    <t xml:space="preserve"> Undergraduate Students</t>
  </si>
  <si>
    <t xml:space="preserve"> Secretarial - Clerical (If Charged Directly)</t>
  </si>
  <si>
    <t>TOTAL SALARIES AND WAGES (A+B)</t>
  </si>
  <si>
    <t>C.</t>
  </si>
  <si>
    <t>FirstName  LastName</t>
  </si>
  <si>
    <t>Fringe Rate</t>
  </si>
  <si>
    <t>Senior Personnel</t>
  </si>
  <si>
    <t>Other Personnel</t>
  </si>
  <si>
    <t>TOTAL OTHER PERSONNEL</t>
  </si>
  <si>
    <t>TOTAL SENIOR PERSONNEL</t>
  </si>
  <si>
    <t>D.</t>
  </si>
  <si>
    <t>equipment item 1</t>
  </si>
  <si>
    <t>equipment item 2</t>
  </si>
  <si>
    <t>equipment item 3</t>
  </si>
  <si>
    <t>E.</t>
  </si>
  <si>
    <t>TRAVEL</t>
  </si>
  <si>
    <t>TOTAL FRINGE BENEFITS</t>
  </si>
  <si>
    <t>Year 1</t>
  </si>
  <si>
    <t>Year 5</t>
  </si>
  <si>
    <t>Funds Requested</t>
  </si>
  <si>
    <t>TOTAL FUNDS REQUESTED</t>
  </si>
  <si>
    <t>F.</t>
  </si>
  <si>
    <t>PARTICIPANT SUPPORT COSTS</t>
  </si>
  <si>
    <t xml:space="preserve">TOTAL NUMBER OF PARTICIPANTS </t>
  </si>
  <si>
    <t>Stipends</t>
  </si>
  <si>
    <t>Travel</t>
  </si>
  <si>
    <t>Subsistence</t>
  </si>
  <si>
    <t>G.</t>
  </si>
  <si>
    <t>OTHER DIRECT COSTS</t>
  </si>
  <si>
    <t>Materials and Supplies</t>
  </si>
  <si>
    <t>Publication Costs / Documentation / Dissemination</t>
  </si>
  <si>
    <t>Consultant Services</t>
  </si>
  <si>
    <t>Computer Services</t>
  </si>
  <si>
    <t>Subawards</t>
  </si>
  <si>
    <t>TOTAL OTHER DIRECT COSTS</t>
  </si>
  <si>
    <t>a)</t>
  </si>
  <si>
    <t>b)</t>
  </si>
  <si>
    <t>c)</t>
  </si>
  <si>
    <t>d)</t>
  </si>
  <si>
    <t>TOTAL TRAVEL</t>
  </si>
  <si>
    <t>TOTAL DIRECT COSTS (A THROUGH G)</t>
  </si>
  <si>
    <t>H.</t>
  </si>
  <si>
    <t>Modified Total Direct Cost (MTDC) Rate:</t>
  </si>
  <si>
    <t>Total Direct Cost (TDC) Rate:</t>
  </si>
  <si>
    <t>J.</t>
  </si>
  <si>
    <t>TOTAL COSTS</t>
  </si>
  <si>
    <t>EXEMPT FROM IDC?</t>
  </si>
  <si>
    <t>K.</t>
  </si>
  <si>
    <t>Yes</t>
  </si>
  <si>
    <t>No</t>
  </si>
  <si>
    <t>Yes/No</t>
  </si>
  <si>
    <t>Domestic (Incl. Canada, Mexico and U.S. Possessions)</t>
  </si>
  <si>
    <t>Foreign</t>
  </si>
  <si>
    <t>7.</t>
  </si>
  <si>
    <t xml:space="preserve">Other </t>
  </si>
  <si>
    <t>SENIOR PERSONNEL: PI/PD, Co-PI'S, Faculty and Other Senior Associates</t>
  </si>
  <si>
    <t>OTHER PERSONNEL (SHOW NUMBERS IN BOXES)</t>
  </si>
  <si>
    <t>FRINGE BENEFITS (AUTOMATICALLY CALCULATED BASED ON ENTERED RATES)</t>
  </si>
  <si>
    <t>TOTAL SALARIES, WAGES AND FRINGE BENEFITS (A+B+C)</t>
  </si>
  <si>
    <t>PERMANENT EQUIPMENT (LIST ITEM AND DOLLAR AMOUNT FOR EACH ITEM EXCEEDING $5000)</t>
  </si>
  <si>
    <t xml:space="preserve">Department or Research Unit:  </t>
  </si>
  <si>
    <t xml:space="preserve">Principal Investigator:  </t>
  </si>
  <si>
    <t xml:space="preserve">Sponsor:  </t>
  </si>
  <si>
    <t xml:space="preserve">Project Dates:  </t>
  </si>
  <si>
    <t xml:space="preserve">through </t>
  </si>
  <si>
    <t>5-Year Budget</t>
  </si>
  <si>
    <t>Monthly Base</t>
  </si>
  <si>
    <t xml:space="preserve"> Other (Not having the same base salary)</t>
  </si>
  <si>
    <t xml:space="preserve"> Other (having the same monthly base salary)</t>
  </si>
  <si>
    <t>7/29/2008 - TTK</t>
  </si>
  <si>
    <t>~ Added merit/cost of living increase option</t>
  </si>
  <si>
    <t>~ For Senior Personnel and Other personnel 1:5, the funds requested automatically calculates using the monthly base and the merit/cost of living increase</t>
  </si>
  <si>
    <t>~ Changed the valid data range for the FTEs for Senior Personnel and other personnel</t>
  </si>
  <si>
    <t>~ Split the screen to always be able to review the budget total</t>
  </si>
  <si>
    <t>~ Enabled user to use decimal FTEs within the range of 0-12 for Senior, and 0 - 12* # of other personnel category</t>
  </si>
  <si>
    <t>~ Renamed tabs Sheet1 and Sheet2 to Budget and Change Notes respectively</t>
  </si>
  <si>
    <t>~ Added monthly base column</t>
  </si>
  <si>
    <t>~ Added conditional formatting to other personnel FTE cells notify the users of errors which can not be caught during normal validation</t>
  </si>
  <si>
    <t>Section A Senior Personnel Test</t>
  </si>
  <si>
    <t>Y2</t>
  </si>
  <si>
    <t>Y3</t>
  </si>
  <si>
    <t>Y4</t>
  </si>
  <si>
    <t>Y5</t>
  </si>
  <si>
    <t xml:space="preserve">Y1  </t>
  </si>
  <si>
    <t>Are the fringe rates data ranges correct (between 8.51% and 65%)?  (NOTE:  65% was arbitrary choosen to be the max)</t>
  </si>
  <si>
    <t>Are the FTEs data ranges correct (between 0.0 and 12.00)?</t>
  </si>
  <si>
    <t>Are the salaries formulas correct in the "funds requested" column for each personnel correct? (Using on the the base salary, FTE, and merit/cost of living increases)</t>
  </si>
  <si>
    <r>
      <t xml:space="preserve">Are all of the blue fields for data entry unlocked? </t>
    </r>
    <r>
      <rPr>
        <b/>
        <sz val="9"/>
        <rFont val="Geneva"/>
        <family val="2"/>
      </rPr>
      <t>Yes</t>
    </r>
  </si>
  <si>
    <r>
      <t xml:space="preserve">Are all of the red fields for automatic calculations locked? </t>
    </r>
    <r>
      <rPr>
        <b/>
        <sz val="9"/>
        <rFont val="Geneva"/>
        <family val="2"/>
      </rPr>
      <t>Yes</t>
    </r>
  </si>
  <si>
    <r>
      <t xml:space="preserve">Are the fringe rates data ranges correct (between 8.51% and 65%)?  (NOTE:  65% was arbitrary choosen to be the max) </t>
    </r>
    <r>
      <rPr>
        <b/>
        <sz val="9"/>
        <rFont val="Geneva"/>
        <family val="2"/>
      </rPr>
      <t>Yes</t>
    </r>
  </si>
  <si>
    <r>
      <t xml:space="preserve">Are the FTEs data ranges correct (between 0.0 and 12.00)? </t>
    </r>
    <r>
      <rPr>
        <b/>
        <sz val="9"/>
        <rFont val="Geneva"/>
        <family val="2"/>
      </rPr>
      <t>Yes</t>
    </r>
  </si>
  <si>
    <r>
      <t xml:space="preserve">For FTE and base salary only </t>
    </r>
    <r>
      <rPr>
        <b/>
        <sz val="9"/>
        <rFont val="Geneva"/>
        <family val="2"/>
      </rPr>
      <t>Yes</t>
    </r>
  </si>
  <si>
    <r>
      <t xml:space="preserve">For FTE, base salary, and merit/cost of living increases </t>
    </r>
    <r>
      <rPr>
        <b/>
        <sz val="9"/>
        <rFont val="Geneva"/>
        <family val="2"/>
      </rPr>
      <t>Yes</t>
    </r>
  </si>
  <si>
    <r>
      <t xml:space="preserve">Are the formulas obtaining the total yearly salaries sub-totals correct "Total Senior Personnel"? </t>
    </r>
    <r>
      <rPr>
        <b/>
        <sz val="9"/>
        <rFont val="Geneva"/>
        <family val="2"/>
      </rPr>
      <t>Yes</t>
    </r>
  </si>
  <si>
    <t>Section B OTHER PERSONNEL (SHOW NUMBERS IN BOXES)</t>
  </si>
  <si>
    <t>For items 1-5, Are the salaries formulas correct in the "funds requested" column for each personnel correct? (Using on the the base salary, FTE, and merit/cost of living increases)</t>
  </si>
  <si>
    <r>
      <t xml:space="preserve">Are the data ranges for the base salaries greater than or equal to zero? </t>
    </r>
    <r>
      <rPr>
        <b/>
        <sz val="9"/>
        <rFont val="Geneva"/>
        <family val="2"/>
      </rPr>
      <t>Yes</t>
    </r>
  </si>
  <si>
    <r>
      <t>For FTE, base salary, and merit/cost of living increases Y</t>
    </r>
    <r>
      <rPr>
        <b/>
        <sz val="9"/>
        <rFont val="Geneva"/>
        <family val="2"/>
      </rPr>
      <t>es</t>
    </r>
  </si>
  <si>
    <t>~ Added "Enter number of other personnel.  This number must be an integer value." Section B, # of personnel section</t>
  </si>
  <si>
    <t>~Simplifed merit/cost of living formulas in Section A &amp; B</t>
  </si>
  <si>
    <r>
      <t xml:space="preserve">Are the formulas for the "Total Funds Requested" column correct? </t>
    </r>
    <r>
      <rPr>
        <b/>
        <sz val="9"/>
        <rFont val="Geneva"/>
        <family val="2"/>
      </rPr>
      <t>Yes</t>
    </r>
  </si>
  <si>
    <r>
      <t xml:space="preserve">Are the formulas obtaining the total yearly salaries sub-totals correct "Total Other Personnel" (items 1-5 + item 6)? </t>
    </r>
    <r>
      <rPr>
        <b/>
        <sz val="9"/>
        <rFont val="Geneva"/>
        <family val="2"/>
      </rPr>
      <t>Yes</t>
    </r>
  </si>
  <si>
    <t>Total Salary and Wages</t>
  </si>
  <si>
    <t>Are the formulas for "Total Salaries and Wages" (A+B) correct?</t>
  </si>
  <si>
    <r>
      <t xml:space="preserve">Is the formula for the "Total Funds Requested" column correct?  </t>
    </r>
    <r>
      <rPr>
        <b/>
        <sz val="9"/>
        <rFont val="Geneva"/>
        <family val="2"/>
      </rPr>
      <t>Yes</t>
    </r>
  </si>
  <si>
    <r>
      <t xml:space="preserve">Are the fringe formulas for each senior key personnel correct? </t>
    </r>
    <r>
      <rPr>
        <b/>
        <sz val="9"/>
        <rFont val="Geneva"/>
        <family val="2"/>
      </rPr>
      <t>Yes</t>
    </r>
  </si>
  <si>
    <r>
      <t xml:space="preserve">Is the formula for 1 Senior Key Personnel correct (total senior key personnel fringe benefits)? </t>
    </r>
    <r>
      <rPr>
        <b/>
        <sz val="9"/>
        <rFont val="Geneva"/>
        <family val="2"/>
      </rPr>
      <t>Yes</t>
    </r>
  </si>
  <si>
    <t>Senior Key Personnel (NOTE:  On budget tab, will need to unlock and expand columns AN:AR to test)</t>
  </si>
  <si>
    <r>
      <t xml:space="preserve">Are the fringe formulas for each sother personnel correct? </t>
    </r>
    <r>
      <rPr>
        <b/>
        <sz val="9"/>
        <rFont val="Geneva"/>
        <family val="2"/>
      </rPr>
      <t>Yes</t>
    </r>
  </si>
  <si>
    <r>
      <t xml:space="preserve">Is the formula for 1 Senior Key Personnel correct (total other personnel fringe benefits)? </t>
    </r>
    <r>
      <rPr>
        <b/>
        <sz val="9"/>
        <rFont val="Geneva"/>
        <family val="2"/>
      </rPr>
      <t>Yes</t>
    </r>
  </si>
  <si>
    <r>
      <t xml:space="preserve">Section C FRINGE BENEFITS (AUTOMATICALLY CALCULATED BASED ON ENTERED RATES) </t>
    </r>
    <r>
      <rPr>
        <sz val="9"/>
        <rFont val="Geneva"/>
        <family val="2"/>
      </rPr>
      <t>(NOTE:  On budget tab, will need to unlock and expand columns AN:AR to test)</t>
    </r>
  </si>
  <si>
    <r>
      <t xml:space="preserve">Is the Total Fringe benefits formula correct? </t>
    </r>
    <r>
      <rPr>
        <b/>
        <sz val="9"/>
        <rFont val="Geneva"/>
        <family val="2"/>
      </rPr>
      <t>Yes</t>
    </r>
  </si>
  <si>
    <t xml:space="preserve">Is the Total Fringe benefits formula correct? </t>
  </si>
  <si>
    <t>Is the total salaries, wages and fringe benefits formula correct?</t>
  </si>
  <si>
    <r>
      <t xml:space="preserve">Are the "Total Funds Requested" formulas correct?  </t>
    </r>
    <r>
      <rPr>
        <b/>
        <sz val="9"/>
        <rFont val="Geneva"/>
        <family val="2"/>
      </rPr>
      <t>Yes</t>
    </r>
  </si>
  <si>
    <t>~ Added "Each itemized equipment item must be greater than $5,000 and have a life span greater than a year." to the PERMANENT EQUIPMENT yearly budget items</t>
  </si>
  <si>
    <t>~ Added conditional formating for each permanent equipment budget line, dollar amount entered must be greater than $5,000 or equal to $0, else the cell will turn red</t>
  </si>
  <si>
    <t xml:space="preserve">Section D PERMANENT EQUIPMENT </t>
  </si>
  <si>
    <t>Section E TRAVEL</t>
  </si>
  <si>
    <t>Testing Budget Template (Tested Most Basic Functionality Only - conditional formating not tested)</t>
  </si>
  <si>
    <t>~ Added data validation for each permanent equipment budget line, dollar amount entered must be greater than $0</t>
  </si>
  <si>
    <t>9/4/2008 - 9/7/2008 - TTK</t>
  </si>
  <si>
    <t>Changes - TTK</t>
  </si>
  <si>
    <t xml:space="preserve">~ Deleted Macros </t>
  </si>
  <si>
    <t>Are the Total Travel formulas correct?</t>
  </si>
  <si>
    <t>~ Removed yellow conditional formatting from M22</t>
  </si>
  <si>
    <t>~ Corrected data validation for section E, F, &amp; G (# &gt;= 0)</t>
  </si>
  <si>
    <t>~ Section F, changed default exemption status to "Yes"</t>
  </si>
  <si>
    <t>~ Added "Enter the Subawardee's name" for each sub line item in section G5</t>
  </si>
  <si>
    <t>Section F Participant Support Costs</t>
  </si>
  <si>
    <t>Are the subtotal participant support cost formulas correct?</t>
  </si>
  <si>
    <t>~ Changed Participant Support to be "Yes", by default (exempted from overhead)</t>
  </si>
  <si>
    <t>Section G Other Direct Cost</t>
  </si>
  <si>
    <t>Are the total other direct cost formulas correct?</t>
  </si>
  <si>
    <t>Are the formulas for exempting subawardee overhead and tuition correct (overhead only on 1st 25K of each subawardee, check MTDC formula)?</t>
  </si>
  <si>
    <t>Does the "Yes"/"No" Feature for exempting or not exempting participant support cost work (check MTDC formula)?</t>
  </si>
  <si>
    <t>~ Changed MTDC formula to exempt participant support if "YES" or the cell is blank</t>
  </si>
  <si>
    <t>~ Explicitly set the MTDC formula to 0 if MTDC rate = 0</t>
  </si>
  <si>
    <t>Section H Total Direct Cost</t>
  </si>
  <si>
    <t>~ Changed default MTDC rate to 52%</t>
  </si>
  <si>
    <t>~ Added data validation for the MTDC and TDC to be greater than or equal to 0 (decimal)</t>
  </si>
  <si>
    <t>~ Added data validation for the number of participants to be greater than or equal to 0 (whole number)</t>
  </si>
  <si>
    <t>Are the Total direct cost formulas correct?</t>
  </si>
  <si>
    <t>~ Fixed Total Funds requested formula for G6 Tuition line item</t>
  </si>
  <si>
    <t>~ Clarified Merit/Cost of Living increases is used to project Senior Personnel and Other Personnel (1-6) salaries</t>
  </si>
  <si>
    <t>Section J Indirect Cost</t>
  </si>
  <si>
    <t>Are the formulas for MTDC and TDC correct?</t>
  </si>
  <si>
    <r>
      <t xml:space="preserve">MTDC?  </t>
    </r>
    <r>
      <rPr>
        <b/>
        <sz val="9"/>
        <rFont val="Geneva"/>
        <family val="2"/>
      </rPr>
      <t>Yes</t>
    </r>
  </si>
  <si>
    <r>
      <t xml:space="preserve">TDC? </t>
    </r>
    <r>
      <rPr>
        <b/>
        <sz val="9"/>
        <rFont val="Geneva"/>
        <family val="2"/>
      </rPr>
      <t>Yes</t>
    </r>
  </si>
  <si>
    <t>~ Modified column widths</t>
  </si>
  <si>
    <t>TOTAL INDIRECT COSTS (F&amp;A) [MTDC Rate * MTDC + TDC Rate * TDC]</t>
  </si>
  <si>
    <t>~ Corrected Total Indirect Cost formulas for each year to be [MTDC Rate * MTDC + TDC Rate * TDC]</t>
  </si>
  <si>
    <r>
      <t xml:space="preserve">Total Indirects [MTDC Rate * MTDC + TDC Rate * TDC]? </t>
    </r>
    <r>
      <rPr>
        <b/>
        <sz val="9"/>
        <rFont val="Geneva"/>
        <family val="2"/>
      </rPr>
      <t>Yes</t>
    </r>
  </si>
  <si>
    <t>Section K Total Cost</t>
  </si>
  <si>
    <t>Are the formulas for TC correct?</t>
  </si>
  <si>
    <t>~ Renamed file to Hybrid_Budget_V_1_0</t>
  </si>
  <si>
    <t>~ Hid Change Notes Tab</t>
  </si>
  <si>
    <t>Texas State University</t>
  </si>
  <si>
    <t>Annual Salary/Cost of Living Increases:</t>
  </si>
  <si>
    <t>TOTAL EQUIPMENT</t>
  </si>
  <si>
    <t>Person Months</t>
  </si>
  <si>
    <t>Compatibility Report for 5_Yr Budget MASTER.Update.xls</t>
  </si>
  <si>
    <t>Run on 7/28/2022 7:58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</si>
  <si>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</si>
  <si>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</si>
  <si>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</si>
  <si>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</si>
  <si>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</si>
  <si>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</si>
  <si>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r>
      <t xml:space="preserve">Please include a 3% merit in your </t>
    </r>
    <r>
      <rPr>
        <b/>
        <sz val="11"/>
        <rFont val="Arial"/>
        <family val="2"/>
      </rPr>
      <t>monthly base</t>
    </r>
    <r>
      <rPr>
        <sz val="11"/>
        <rFont val="Arial"/>
        <family val="2"/>
      </rPr>
      <t xml:space="preserve"> (column H) should you anticipate a project start date of 9/1 (TXST fiscal year) or beyond</t>
    </r>
  </si>
  <si>
    <t>*Non IDC Relevant Costs [Describe]</t>
  </si>
  <si>
    <t>*Non IDC relevant costs not listed above. Such as tuition and off-campus rentals</t>
  </si>
  <si>
    <t xml:space="preserve">**INDIRECT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</si>
</sst>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  <numFmt numFmtId="167" formatCode="mm/dd/yy;@"/>
  </numFmts>
  <fonts count="15" x14ac:knownFonts="1">
    <font>
      <sz val="9"/>
      <name val="Geneva"/>
    </font>
    <font>
      <b/>
      <sz val="9"/>
      <name val="Geneva"/>
      <family val="2"/>
    </font>
    <font>
      <sz val="9"/>
      <name val="Genev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Geneva"/>
      <family val="2"/>
    </font>
    <font>
      <b/>
      <sz val="11"/>
      <name val="Geneva"/>
      <family val="2"/>
    </font>
    <font>
      <i/>
      <sz val="11"/>
      <name val="Arial"/>
      <family val="2"/>
    </font>
    <font>
      <b/>
      <sz val="16"/>
      <name val="Geneva"/>
      <family val="2"/>
    </font>
    <font>
      <b/>
      <sz val="14"/>
      <name val="Geneva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Geneva"/>
      <family val="2"/>
    </font>
    <font>
      <b/>
      <sz val="1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rgb="FFC5FF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7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2">
    <xf numFmtId="0" fontId="0" fillId="0" borderId="0" xfId="0"/>
    <xf numFmtId="164" fontId="3" fillId="2" borderId="0" xfId="0" applyNumberFormat="1" applyFont="1" applyFill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4" fillId="3" borderId="0" xfId="0" applyNumberFormat="1" applyFont="1" applyFill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8" fontId="3" fillId="3" borderId="0" xfId="0" applyNumberFormat="1" applyFont="1" applyFill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38" fontId="4" fillId="3" borderId="2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wrapText="1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/>
    <xf numFmtId="49" fontId="3" fillId="3" borderId="0" xfId="0" applyNumberFormat="1" applyFont="1" applyFill="1" applyAlignment="1">
      <alignment horizontal="left"/>
    </xf>
    <xf numFmtId="165" fontId="3" fillId="3" borderId="2" xfId="0" applyNumberFormat="1" applyFont="1" applyFill="1" applyBorder="1"/>
    <xf numFmtId="165" fontId="3" fillId="3" borderId="4" xfId="0" applyNumberFormat="1" applyFont="1" applyFill="1" applyBorder="1"/>
    <xf numFmtId="2" fontId="3" fillId="3" borderId="0" xfId="0" applyNumberFormat="1" applyFont="1" applyFill="1" applyAlignment="1">
      <alignment horizontal="right" wrapText="1"/>
    </xf>
    <xf numFmtId="164" fontId="3" fillId="3" borderId="3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2" fontId="3" fillId="3" borderId="0" xfId="0" applyNumberFormat="1" applyFont="1" applyFill="1" applyAlignment="1">
      <alignment horizontal="left"/>
    </xf>
    <xf numFmtId="166" fontId="4" fillId="3" borderId="2" xfId="0" applyNumberFormat="1" applyFont="1" applyFill="1" applyBorder="1" applyAlignment="1">
      <alignment horizontal="right"/>
    </xf>
    <xf numFmtId="166" fontId="4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left"/>
    </xf>
    <xf numFmtId="38" fontId="3" fillId="3" borderId="3" xfId="0" applyNumberFormat="1" applyFont="1" applyFill="1" applyBorder="1" applyAlignment="1">
      <alignment horizontal="right"/>
    </xf>
    <xf numFmtId="165" fontId="3" fillId="3" borderId="0" xfId="0" applyNumberFormat="1" applyFont="1" applyFill="1"/>
    <xf numFmtId="6" fontId="3" fillId="3" borderId="3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6" fontId="3" fillId="3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left"/>
    </xf>
    <xf numFmtId="6" fontId="4" fillId="3" borderId="3" xfId="0" applyNumberFormat="1" applyFont="1" applyFill="1" applyBorder="1" applyAlignment="1">
      <alignment horizontal="right"/>
    </xf>
    <xf numFmtId="6" fontId="4" fillId="3" borderId="2" xfId="0" applyNumberFormat="1" applyFont="1" applyFill="1" applyBorder="1" applyAlignment="1">
      <alignment horizontal="right"/>
    </xf>
    <xf numFmtId="6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vertical="top" wrapText="1"/>
    </xf>
    <xf numFmtId="0" fontId="4" fillId="3" borderId="2" xfId="0" applyFont="1" applyFill="1" applyBorder="1"/>
    <xf numFmtId="0" fontId="5" fillId="0" borderId="0" xfId="0" applyFont="1"/>
    <xf numFmtId="0" fontId="5" fillId="3" borderId="3" xfId="0" applyFont="1" applyFill="1" applyBorder="1"/>
    <xf numFmtId="0" fontId="5" fillId="3" borderId="2" xfId="0" applyFont="1" applyFill="1" applyBorder="1"/>
    <xf numFmtId="166" fontId="3" fillId="3" borderId="0" xfId="0" applyNumberFormat="1" applyFont="1" applyFill="1" applyAlignment="1">
      <alignment horizontal="right"/>
    </xf>
    <xf numFmtId="164" fontId="4" fillId="3" borderId="3" xfId="0" applyNumberFormat="1" applyFont="1" applyFill="1" applyBorder="1"/>
    <xf numFmtId="164" fontId="4" fillId="3" borderId="2" xfId="0" applyNumberFormat="1" applyFont="1" applyFill="1" applyBorder="1"/>
    <xf numFmtId="164" fontId="4" fillId="3" borderId="0" xfId="0" applyNumberFormat="1" applyFont="1" applyFill="1"/>
    <xf numFmtId="166" fontId="4" fillId="3" borderId="3" xfId="0" applyNumberFormat="1" applyFont="1" applyFill="1" applyBorder="1" applyAlignment="1">
      <alignment horizontal="right"/>
    </xf>
    <xf numFmtId="0" fontId="5" fillId="3" borderId="0" xfId="0" applyFont="1" applyFill="1" applyAlignment="1">
      <alignment vertical="top" wrapText="1"/>
    </xf>
    <xf numFmtId="166" fontId="3" fillId="3" borderId="3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0" fontId="3" fillId="3" borderId="0" xfId="0" applyFont="1" applyFill="1" applyAlignment="1">
      <alignment horizontal="left"/>
    </xf>
    <xf numFmtId="8" fontId="3" fillId="3" borderId="2" xfId="0" applyNumberFormat="1" applyFont="1" applyFill="1" applyBorder="1" applyAlignment="1">
      <alignment horizontal="right"/>
    </xf>
    <xf numFmtId="8" fontId="3" fillId="3" borderId="0" xfId="0" applyNumberFormat="1" applyFont="1" applyFill="1" applyAlignment="1">
      <alignment horizontal="right"/>
    </xf>
    <xf numFmtId="8" fontId="4" fillId="3" borderId="2" xfId="0" applyNumberFormat="1" applyFont="1" applyFill="1" applyBorder="1" applyAlignment="1">
      <alignment horizontal="right"/>
    </xf>
    <xf numFmtId="8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9" fontId="4" fillId="3" borderId="0" xfId="0" applyNumberFormat="1" applyFont="1" applyFill="1"/>
    <xf numFmtId="9" fontId="3" fillId="3" borderId="0" xfId="0" applyNumberFormat="1" applyFont="1" applyFill="1"/>
    <xf numFmtId="9" fontId="3" fillId="3" borderId="2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3" xfId="0" quotePrefix="1" applyNumberFormat="1" applyFont="1" applyFill="1" applyBorder="1" applyAlignment="1">
      <alignment horizontal="right"/>
    </xf>
    <xf numFmtId="164" fontId="4" fillId="3" borderId="2" xfId="0" quotePrefix="1" applyNumberFormat="1" applyFont="1" applyFill="1" applyBorder="1" applyAlignment="1">
      <alignment horizontal="right"/>
    </xf>
    <xf numFmtId="164" fontId="4" fillId="3" borderId="0" xfId="0" quotePrefix="1" applyNumberFormat="1" applyFont="1" applyFill="1" applyAlignment="1">
      <alignment horizontal="right"/>
    </xf>
    <xf numFmtId="38" fontId="4" fillId="3" borderId="2" xfId="0" quotePrefix="1" applyNumberFormat="1" applyFont="1" applyFill="1" applyBorder="1" applyAlignment="1">
      <alignment horizontal="right"/>
    </xf>
    <xf numFmtId="38" fontId="4" fillId="3" borderId="0" xfId="0" quotePrefix="1" applyNumberFormat="1" applyFont="1" applyFill="1" applyAlignment="1">
      <alignment horizontal="right"/>
    </xf>
    <xf numFmtId="164" fontId="3" fillId="3" borderId="3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1" xfId="0" applyFont="1" applyFill="1" applyBorder="1"/>
    <xf numFmtId="38" fontId="3" fillId="3" borderId="1" xfId="0" applyNumberFormat="1" applyFont="1" applyFill="1" applyBorder="1"/>
    <xf numFmtId="0" fontId="4" fillId="3" borderId="1" xfId="0" applyFont="1" applyFill="1" applyBorder="1"/>
    <xf numFmtId="0" fontId="3" fillId="3" borderId="6" xfId="0" applyFont="1" applyFill="1" applyBorder="1"/>
    <xf numFmtId="0" fontId="4" fillId="0" borderId="0" xfId="0" applyFont="1"/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5" fontId="4" fillId="2" borderId="7" xfId="0" applyNumberFormat="1" applyFont="1" applyFill="1" applyBorder="1" applyProtection="1">
      <protection locked="0"/>
    </xf>
    <xf numFmtId="165" fontId="4" fillId="2" borderId="8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38" fontId="3" fillId="3" borderId="5" xfId="0" applyNumberFormat="1" applyFont="1" applyFill="1" applyBorder="1"/>
    <xf numFmtId="38" fontId="4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vertical="top"/>
    </xf>
    <xf numFmtId="0" fontId="5" fillId="3" borderId="3" xfId="0" applyFont="1" applyFill="1" applyBorder="1" applyProtection="1">
      <protection locked="0"/>
    </xf>
    <xf numFmtId="164" fontId="6" fillId="3" borderId="0" xfId="0" applyNumberFormat="1" applyFont="1" applyFill="1"/>
    <xf numFmtId="164" fontId="4" fillId="4" borderId="0" xfId="0" applyNumberFormat="1" applyFont="1" applyFill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6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/>
    <xf numFmtId="164" fontId="4" fillId="4" borderId="0" xfId="0" quotePrefix="1" applyNumberFormat="1" applyFont="1" applyFill="1" applyAlignment="1">
      <alignment horizontal="right"/>
    </xf>
    <xf numFmtId="167" fontId="0" fillId="3" borderId="0" xfId="0" applyNumberFormat="1" applyFill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horizontal="right"/>
      <protection hidden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Alignment="1" applyProtection="1">
      <alignment horizontal="left"/>
      <protection hidden="1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165" fontId="12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164" fontId="13" fillId="4" borderId="0" xfId="0" applyNumberFormat="1" applyFont="1" applyFill="1" applyAlignment="1">
      <alignment horizontal="right"/>
    </xf>
    <xf numFmtId="164" fontId="13" fillId="3" borderId="3" xfId="0" applyNumberFormat="1" applyFont="1" applyFill="1" applyBorder="1" applyAlignment="1">
      <alignment horizontal="right"/>
    </xf>
    <xf numFmtId="38" fontId="13" fillId="3" borderId="2" xfId="0" applyNumberFormat="1" applyFont="1" applyFill="1" applyBorder="1" applyAlignment="1">
      <alignment horizontal="right"/>
    </xf>
    <xf numFmtId="38" fontId="13" fillId="3" borderId="0" xfId="0" applyNumberFormat="1" applyFont="1" applyFill="1" applyAlignment="1">
      <alignment horizontal="right"/>
    </xf>
    <xf numFmtId="164" fontId="13" fillId="3" borderId="2" xfId="0" applyNumberFormat="1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3" fillId="2" borderId="9" xfId="0" applyNumberFormat="1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3" fillId="3" borderId="0" xfId="0" applyFont="1" applyFill="1" applyProtection="1">
      <protection hidden="1"/>
    </xf>
    <xf numFmtId="0" fontId="3" fillId="3" borderId="2" xfId="0" applyFont="1" applyFill="1" applyBorder="1" applyProtection="1">
      <protection hidden="1"/>
    </xf>
    <xf numFmtId="166" fontId="3" fillId="3" borderId="2" xfId="0" applyNumberFormat="1" applyFont="1" applyFill="1" applyBorder="1" applyProtection="1">
      <protection hidden="1"/>
    </xf>
    <xf numFmtId="166" fontId="3" fillId="3" borderId="0" xfId="0" applyNumberFormat="1" applyFont="1" applyFill="1" applyProtection="1">
      <protection hidden="1"/>
    </xf>
    <xf numFmtId="0" fontId="4" fillId="3" borderId="2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14" fillId="3" borderId="0" xfId="0" applyFont="1" applyFill="1"/>
    <xf numFmtId="0" fontId="6" fillId="0" borderId="0" xfId="0" applyFont="1"/>
    <xf numFmtId="14" fontId="0" fillId="0" borderId="0" xfId="0" applyNumberFormat="1"/>
    <xf numFmtId="0" fontId="2" fillId="0" borderId="0" xfId="0" applyFont="1"/>
    <xf numFmtId="0" fontId="9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1" fillId="3" borderId="0" xfId="0" applyFont="1" applyFill="1" applyAlignment="1" applyProtection="1">
      <alignment horizontal="right"/>
      <protection hidden="1"/>
    </xf>
    <xf numFmtId="167" fontId="9" fillId="3" borderId="0" xfId="0" applyNumberFormat="1" applyFont="1" applyFill="1" applyAlignment="1" applyProtection="1">
      <alignment horizontal="center"/>
      <protection hidden="1"/>
    </xf>
    <xf numFmtId="0" fontId="3" fillId="3" borderId="1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5" fillId="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3" borderId="2" xfId="0" applyFont="1" applyFill="1" applyBorder="1" applyAlignment="1" applyProtection="1">
      <alignment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wrapText="1"/>
      <protection hidden="1"/>
    </xf>
    <xf numFmtId="49" fontId="3" fillId="3" borderId="0" xfId="0" applyNumberFormat="1" applyFont="1" applyFill="1" applyProtection="1">
      <protection hidden="1"/>
    </xf>
    <xf numFmtId="14" fontId="2" fillId="0" borderId="0" xfId="0" applyNumberFormat="1" applyFont="1" applyAlignment="1">
      <alignment horizontal="left"/>
    </xf>
    <xf numFmtId="164" fontId="3" fillId="5" borderId="0" xfId="0" applyNumberFormat="1" applyFont="1" applyFill="1" applyAlignment="1">
      <alignment horizontal="right"/>
    </xf>
    <xf numFmtId="164" fontId="3" fillId="6" borderId="0" xfId="0" applyNumberFormat="1" applyFont="1" applyFill="1"/>
    <xf numFmtId="164" fontId="4" fillId="7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right"/>
    </xf>
    <xf numFmtId="10" fontId="3" fillId="2" borderId="7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8" borderId="0" xfId="0" applyFont="1" applyFill="1"/>
    <xf numFmtId="0" fontId="9" fillId="8" borderId="0" xfId="0" applyFont="1" applyFill="1" applyAlignment="1" applyProtection="1">
      <alignment horizontal="center"/>
      <protection hidden="1"/>
    </xf>
    <xf numFmtId="0" fontId="3" fillId="8" borderId="0" xfId="0" applyFont="1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3" fillId="0" borderId="0" xfId="0" applyFont="1"/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3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horizontal="left" vertical="top" wrapText="1"/>
    </xf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Alignment="1" applyProtection="1">
      <alignment vertical="top" wrapText="1"/>
      <protection hidden="1"/>
    </xf>
    <xf numFmtId="0" fontId="5" fillId="0" borderId="0" xfId="0" applyFont="1" applyAlignment="1" applyProtection="1">
      <alignment wrapText="1"/>
      <protection hidden="1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5" fillId="2" borderId="12" xfId="0" applyFont="1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0" fontId="5" fillId="2" borderId="3" xfId="0" applyFont="1" applyFill="1" applyBorder="1" applyProtection="1">
      <protection locked="0"/>
    </xf>
    <xf numFmtId="0" fontId="4" fillId="3" borderId="0" xfId="0" applyFont="1" applyFill="1" applyAlignment="1" applyProtection="1">
      <alignment horizontal="center" wrapText="1"/>
      <protection hidden="1"/>
    </xf>
    <xf numFmtId="0" fontId="6" fillId="0" borderId="0" xfId="0" applyFont="1" applyProtection="1">
      <protection hidden="1"/>
    </xf>
    <xf numFmtId="0" fontId="4" fillId="3" borderId="0" xfId="0" applyFont="1" applyFill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10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7" fontId="9" fillId="2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228600</xdr:colOff>
      <xdr:row>70</xdr:row>
      <xdr:rowOff>0</xdr:rowOff>
    </xdr:from>
    <xdr:to>
      <xdr:col>43</xdr:col>
      <xdr:colOff>457200</xdr:colOff>
      <xdr:row>70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8E0014ED-0EEE-2425-9927-879D121C819D}"/>
            </a:ext>
          </a:extLst>
        </xdr:cNvPr>
        <xdr:cNvSpPr>
          <a:spLocks noChangeArrowheads="1"/>
        </xdr:cNvSpPr>
      </xdr:nvSpPr>
      <xdr:spPr bwMode="auto">
        <a:xfrm>
          <a:off x="16468725" y="15944850"/>
          <a:ext cx="57150" cy="0"/>
        </a:xfrm>
        <a:prstGeom prst="wedgeRectCallout">
          <a:avLst>
            <a:gd name="adj1" fmla="val -45454"/>
            <a:gd name="adj2" fmla="val 6477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Baskerville Old Face"/>
            </a:rPr>
            <a:t>Make changes to formulas in line 44 to exempt Participant Support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F79:F80" insertRow="1" totalsRowShown="0" headerRowDxfId="8" dataDxfId="7">
  <autoFilter ref="F79:F80" xr:uid="{00000000-0009-0000-0100-000001000000}"/>
  <tableColumns count="1">
    <tableColumn id="1" xr3:uid="{00000000-0010-0000-0000-000001000000}" name="Column1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2" displayName="List2" ref="J80:J82" totalsRowShown="0" headerRowDxfId="5" dataDxfId="4">
  <autoFilter ref="J80:J82" xr:uid="{00000000-0009-0000-0100-000002000000}"/>
  <tableColumns count="1">
    <tableColumn id="1" xr3:uid="{00000000-0010-0000-0100-000001000000}" name="Column1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3" displayName="List3" ref="C80:C82" totalsRowShown="0" headerRowDxfId="2" dataDxfId="1">
  <autoFilter ref="C80:C82" xr:uid="{00000000-0009-0000-0100-000004000000}"/>
  <tableColumns count="1">
    <tableColumn id="1" xr3:uid="{00000000-0010-0000-0200-000001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1"/>
    <pageSetUpPr fitToPage="1"/>
  </sheetPr>
  <dimension ref="A1:AW93"/>
  <sheetViews>
    <sheetView tabSelected="1" topLeftCell="A32" zoomScale="144" zoomScaleNormal="144" zoomScaleSheetLayoutView="80" zoomScalePageLayoutView="95" workbookViewId="0">
      <selection activeCell="J23" sqref="J23"/>
    </sheetView>
  </sheetViews>
  <sheetFormatPr baseColWidth="10" defaultColWidth="11.33203125" defaultRowHeight="14" x14ac:dyDescent="0.15"/>
  <cols>
    <col min="1" max="1" width="2.6640625" style="13" customWidth="1"/>
    <col min="2" max="2" width="2.83203125" style="13" customWidth="1"/>
    <col min="3" max="3" width="6.6640625" style="13" customWidth="1"/>
    <col min="4" max="4" width="23.33203125" style="13" customWidth="1"/>
    <col min="5" max="5" width="0.83203125" style="13" customWidth="1"/>
    <col min="6" max="6" width="20.6640625" style="13" customWidth="1"/>
    <col min="7" max="7" width="0.83203125" style="13" customWidth="1"/>
    <col min="8" max="8" width="11.6640625" style="13" customWidth="1"/>
    <col min="9" max="9" width="0.83203125" style="13" customWidth="1"/>
    <col min="10" max="10" width="10.33203125" style="13" customWidth="1"/>
    <col min="11" max="12" width="0.83203125" style="13" customWidth="1"/>
    <col min="13" max="13" width="10.1640625" style="13" customWidth="1"/>
    <col min="14" max="14" width="0.83203125" style="13" customWidth="1"/>
    <col min="15" max="15" width="17.6640625" style="13" customWidth="1"/>
    <col min="16" max="17" width="0.83203125" style="13" customWidth="1"/>
    <col min="18" max="18" width="9.83203125" style="13" customWidth="1"/>
    <col min="19" max="19" width="0.83203125" style="13" customWidth="1"/>
    <col min="20" max="20" width="17.6640625" style="13" customWidth="1"/>
    <col min="21" max="22" width="0.83203125" style="13" customWidth="1"/>
    <col min="23" max="23" width="9.6640625" style="13" customWidth="1"/>
    <col min="24" max="24" width="1" style="13" customWidth="1"/>
    <col min="25" max="25" width="19" style="13" customWidth="1"/>
    <col min="26" max="26" width="0.83203125" style="13" customWidth="1"/>
    <col min="27" max="27" width="1" style="13" customWidth="1"/>
    <col min="28" max="28" width="9.33203125" style="13" customWidth="1"/>
    <col min="29" max="29" width="0.83203125" style="13" customWidth="1"/>
    <col min="30" max="30" width="17.6640625" style="13" customWidth="1"/>
    <col min="31" max="32" width="0.83203125" style="13" customWidth="1"/>
    <col min="33" max="33" width="10.33203125" style="13" customWidth="1"/>
    <col min="34" max="34" width="0.83203125" style="13" customWidth="1"/>
    <col min="35" max="35" width="17.6640625" style="13" customWidth="1"/>
    <col min="36" max="37" width="0.83203125" style="13" customWidth="1"/>
    <col min="38" max="38" width="17.6640625" style="14" customWidth="1"/>
    <col min="39" max="39" width="1.33203125" style="13" customWidth="1"/>
    <col min="40" max="44" width="0.33203125" style="129" customWidth="1"/>
    <col min="45" max="45" width="20.6640625" style="13" customWidth="1"/>
    <col min="46" max="46" width="11.33203125" style="13" customWidth="1"/>
    <col min="47" max="47" width="17.6640625" style="13" customWidth="1"/>
    <col min="48" max="16384" width="11.33203125" style="13"/>
  </cols>
  <sheetData>
    <row r="1" spans="1:49" ht="26.25" customHeight="1" x14ac:dyDescent="0.25">
      <c r="A1" s="204" t="s">
        <v>174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49" ht="21" x14ac:dyDescent="0.25">
      <c r="A2" s="204" t="s">
        <v>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49" ht="19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1:49" ht="19" x14ac:dyDescent="0.25">
      <c r="B4" s="90"/>
      <c r="D4" s="95" t="s">
        <v>78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90"/>
      <c r="Q4" s="90"/>
      <c r="R4" s="90"/>
      <c r="S4" s="90"/>
      <c r="U4" s="90"/>
      <c r="V4" s="90"/>
      <c r="W4" s="90"/>
      <c r="X4" s="90"/>
      <c r="Z4" s="90"/>
      <c r="AA4" s="95" t="s">
        <v>77</v>
      </c>
      <c r="AB4" s="209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9" ht="9" customHeight="1" x14ac:dyDescent="0.25">
      <c r="B5" s="90"/>
      <c r="D5" s="95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U5" s="90"/>
      <c r="V5" s="90"/>
      <c r="W5" s="90"/>
      <c r="X5" s="90"/>
      <c r="Z5" s="90"/>
      <c r="AA5" s="95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49" ht="19" x14ac:dyDescent="0.25">
      <c r="B6" s="90"/>
      <c r="C6" s="76"/>
      <c r="D6" s="95" t="s">
        <v>79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1"/>
      <c r="Q6" s="211"/>
      <c r="R6" s="211"/>
      <c r="S6" s="211"/>
      <c r="T6" s="211"/>
      <c r="U6" s="90"/>
      <c r="V6" s="90"/>
      <c r="W6" s="90"/>
      <c r="X6" s="90"/>
      <c r="Z6" s="90"/>
      <c r="AA6" s="95" t="s">
        <v>80</v>
      </c>
      <c r="AB6" s="206"/>
      <c r="AC6" s="206"/>
      <c r="AD6" s="206"/>
      <c r="AE6" s="90"/>
      <c r="AF6" s="90"/>
      <c r="AG6" s="207" t="s">
        <v>81</v>
      </c>
      <c r="AH6" s="207"/>
      <c r="AI6" s="207"/>
      <c r="AJ6" s="206"/>
      <c r="AK6" s="206"/>
      <c r="AL6" s="206"/>
      <c r="AM6" s="208"/>
    </row>
    <row r="7" spans="1:49" ht="19" x14ac:dyDescent="0.25">
      <c r="A7" s="129"/>
      <c r="B7" s="139"/>
      <c r="C7" s="159"/>
      <c r="D7" s="141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  <c r="R7" s="140"/>
      <c r="S7" s="140"/>
      <c r="T7" s="140"/>
      <c r="U7" s="139"/>
      <c r="V7" s="139"/>
      <c r="W7" s="139"/>
      <c r="X7" s="139"/>
      <c r="Y7" s="129"/>
      <c r="Z7" s="139"/>
      <c r="AA7" s="141"/>
      <c r="AB7" s="142"/>
      <c r="AC7" s="142"/>
      <c r="AD7" s="142"/>
      <c r="AE7" s="139"/>
      <c r="AF7" s="139"/>
      <c r="AG7" s="139"/>
      <c r="AH7" s="139"/>
      <c r="AI7" s="139"/>
      <c r="AJ7" s="142"/>
      <c r="AK7" s="142"/>
      <c r="AL7" s="142"/>
      <c r="AM7" s="105"/>
    </row>
    <row r="8" spans="1:49" ht="19" x14ac:dyDescent="0.25">
      <c r="A8" s="129"/>
      <c r="B8" s="139"/>
      <c r="C8" s="159"/>
      <c r="D8" s="90"/>
      <c r="E8" s="90"/>
      <c r="F8" s="90"/>
      <c r="G8" s="95" t="s">
        <v>175</v>
      </c>
      <c r="H8" s="114">
        <v>0.03</v>
      </c>
      <c r="I8" s="179"/>
      <c r="J8" s="177" t="s">
        <v>186</v>
      </c>
      <c r="K8" s="180"/>
      <c r="L8" s="179"/>
      <c r="M8" s="178"/>
      <c r="N8" s="178"/>
      <c r="O8" s="178"/>
      <c r="P8" s="178"/>
      <c r="Q8" s="178"/>
      <c r="R8" s="178"/>
      <c r="S8" s="178"/>
      <c r="T8" s="179"/>
      <c r="U8" s="178"/>
      <c r="V8" s="178"/>
      <c r="W8" s="178"/>
      <c r="X8" s="178"/>
      <c r="Y8" s="179"/>
      <c r="Z8" s="179"/>
      <c r="AA8" s="179"/>
      <c r="AB8" s="179"/>
      <c r="AC8" s="129"/>
      <c r="AD8" s="139"/>
      <c r="AE8" s="139"/>
      <c r="AF8" s="139"/>
      <c r="AG8" s="139"/>
      <c r="AH8" s="139"/>
      <c r="AI8" s="139"/>
      <c r="AJ8" s="139"/>
      <c r="AK8" s="139"/>
      <c r="AL8" s="139"/>
      <c r="AM8" s="90"/>
    </row>
    <row r="9" spans="1:49" ht="16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201" t="s">
        <v>34</v>
      </c>
      <c r="N9" s="203"/>
      <c r="O9" s="203"/>
      <c r="P9" s="129"/>
      <c r="Q9" s="129"/>
      <c r="R9" s="201" t="s">
        <v>0</v>
      </c>
      <c r="S9" s="202"/>
      <c r="T9" s="202"/>
      <c r="U9" s="129"/>
      <c r="V9" s="129"/>
      <c r="W9" s="201" t="s">
        <v>1</v>
      </c>
      <c r="X9" s="202"/>
      <c r="Y9" s="202"/>
      <c r="Z9" s="129"/>
      <c r="AA9" s="129"/>
      <c r="AB9" s="201" t="s">
        <v>2</v>
      </c>
      <c r="AC9" s="202"/>
      <c r="AD9" s="202"/>
      <c r="AE9" s="129"/>
      <c r="AF9" s="129"/>
      <c r="AG9" s="201" t="s">
        <v>35</v>
      </c>
      <c r="AH9" s="202"/>
      <c r="AI9" s="202"/>
      <c r="AJ9" s="129"/>
      <c r="AK9" s="143"/>
      <c r="AL9" s="144"/>
      <c r="AM9" s="79"/>
    </row>
    <row r="10" spans="1:49" ht="5.25" customHeight="1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45"/>
      <c r="M10" s="146"/>
      <c r="N10" s="146"/>
      <c r="O10" s="146"/>
      <c r="P10" s="147"/>
      <c r="Q10" s="145"/>
      <c r="R10" s="146"/>
      <c r="S10" s="146"/>
      <c r="T10" s="146"/>
      <c r="U10" s="147"/>
      <c r="V10" s="145"/>
      <c r="W10" s="146"/>
      <c r="X10" s="146"/>
      <c r="Y10" s="146"/>
      <c r="Z10" s="147"/>
      <c r="AA10" s="145"/>
      <c r="AB10" s="146"/>
      <c r="AC10" s="146"/>
      <c r="AD10" s="146"/>
      <c r="AE10" s="147"/>
      <c r="AF10" s="145"/>
      <c r="AG10" s="146"/>
      <c r="AH10" s="146"/>
      <c r="AI10" s="146"/>
      <c r="AJ10" s="147"/>
      <c r="AK10" s="129"/>
      <c r="AL10" s="134"/>
      <c r="AN10" s="130"/>
    </row>
    <row r="11" spans="1:49" ht="30.75" customHeight="1" x14ac:dyDescent="0.25">
      <c r="A11" s="160" t="s">
        <v>9</v>
      </c>
      <c r="B11" s="129"/>
      <c r="C11" s="193" t="s">
        <v>72</v>
      </c>
      <c r="D11" s="194"/>
      <c r="E11" s="194"/>
      <c r="F11" s="194"/>
      <c r="G11" s="148"/>
      <c r="H11" s="161"/>
      <c r="I11" s="148"/>
      <c r="J11" s="149"/>
      <c r="K11" s="149"/>
      <c r="L11" s="150"/>
      <c r="M11" s="129"/>
      <c r="N11" s="129"/>
      <c r="O11" s="129"/>
      <c r="P11" s="151"/>
      <c r="Q11" s="152"/>
      <c r="R11" s="129"/>
      <c r="S11" s="129"/>
      <c r="T11" s="129"/>
      <c r="U11" s="151"/>
      <c r="V11" s="152"/>
      <c r="W11" s="129"/>
      <c r="X11" s="129"/>
      <c r="Y11" s="129"/>
      <c r="Z11" s="151"/>
      <c r="AA11" s="152"/>
      <c r="AB11" s="129"/>
      <c r="AC11" s="129"/>
      <c r="AD11" s="129"/>
      <c r="AE11" s="153"/>
      <c r="AF11" s="152"/>
      <c r="AG11" s="129"/>
      <c r="AH11" s="129"/>
      <c r="AI11" s="129"/>
      <c r="AJ11" s="153"/>
      <c r="AK11" s="154"/>
      <c r="AL11" s="199" t="s">
        <v>37</v>
      </c>
      <c r="AN11" s="130"/>
    </row>
    <row r="12" spans="1:49" ht="27.75" customHeight="1" x14ac:dyDescent="0.15">
      <c r="A12" s="129"/>
      <c r="B12" s="162"/>
      <c r="C12" s="134" t="s">
        <v>21</v>
      </c>
      <c r="D12" s="129"/>
      <c r="E12" s="129"/>
      <c r="F12" s="149" t="s">
        <v>10</v>
      </c>
      <c r="G12" s="149"/>
      <c r="H12" s="155" t="s">
        <v>83</v>
      </c>
      <c r="I12" s="149"/>
      <c r="J12" s="156" t="s">
        <v>22</v>
      </c>
      <c r="K12" s="149"/>
      <c r="L12" s="150"/>
      <c r="M12" s="155" t="s">
        <v>177</v>
      </c>
      <c r="N12" s="157"/>
      <c r="O12" s="155" t="s">
        <v>36</v>
      </c>
      <c r="P12" s="158"/>
      <c r="Q12" s="131"/>
      <c r="R12" s="155" t="s">
        <v>177</v>
      </c>
      <c r="S12" s="132"/>
      <c r="T12" s="155" t="s">
        <v>36</v>
      </c>
      <c r="U12" s="158"/>
      <c r="V12" s="131"/>
      <c r="W12" s="155" t="s">
        <v>177</v>
      </c>
      <c r="X12" s="132"/>
      <c r="Y12" s="155" t="s">
        <v>36</v>
      </c>
      <c r="Z12" s="158"/>
      <c r="AA12" s="131"/>
      <c r="AB12" s="155" t="s">
        <v>177</v>
      </c>
      <c r="AC12" s="132"/>
      <c r="AD12" s="155" t="s">
        <v>36</v>
      </c>
      <c r="AE12" s="158"/>
      <c r="AF12" s="131"/>
      <c r="AG12" s="155" t="s">
        <v>177</v>
      </c>
      <c r="AH12" s="132"/>
      <c r="AI12" s="155" t="s">
        <v>36</v>
      </c>
      <c r="AJ12" s="158"/>
      <c r="AK12" s="155"/>
      <c r="AL12" s="200"/>
      <c r="AN12" s="130"/>
    </row>
    <row r="13" spans="1:49" ht="18.75" customHeight="1" x14ac:dyDescent="0.25">
      <c r="B13" s="16" t="s">
        <v>5</v>
      </c>
      <c r="C13" s="195"/>
      <c r="D13" s="196"/>
      <c r="E13" s="123"/>
      <c r="F13" s="112"/>
      <c r="G13" s="110"/>
      <c r="H13" s="115">
        <v>0</v>
      </c>
      <c r="I13" s="110"/>
      <c r="J13" s="127">
        <v>0.28000000000000003</v>
      </c>
      <c r="K13" s="19"/>
      <c r="L13" s="20"/>
      <c r="M13" s="107">
        <v>0</v>
      </c>
      <c r="N13" s="21"/>
      <c r="O13" s="106">
        <f t="shared" ref="O13:O18" si="0">IF(M13&gt;0, M13*H13*(1+increases)^0,0)</f>
        <v>0</v>
      </c>
      <c r="P13" s="22"/>
      <c r="Q13" s="23"/>
      <c r="R13" s="107">
        <v>0</v>
      </c>
      <c r="S13" s="24"/>
      <c r="T13" s="106">
        <f t="shared" ref="T13:T18" si="1">IF(R13&gt;0,R13*H13*(1+increases)^1,0)</f>
        <v>0</v>
      </c>
      <c r="U13" s="22"/>
      <c r="V13" s="23"/>
      <c r="W13" s="107">
        <v>0</v>
      </c>
      <c r="X13" s="24"/>
      <c r="Y13" s="106">
        <f>IF(W13&gt;0,W13*H13*(1+increases)^2,0)</f>
        <v>0</v>
      </c>
      <c r="Z13" s="22"/>
      <c r="AA13" s="23"/>
      <c r="AB13" s="107">
        <v>0</v>
      </c>
      <c r="AC13" s="24"/>
      <c r="AD13" s="106">
        <f t="shared" ref="AD13:AD18" si="2">IF(AB13&gt;0,AB13*H13*(1+increases)^3,0)</f>
        <v>0</v>
      </c>
      <c r="AE13" s="22"/>
      <c r="AF13" s="23"/>
      <c r="AG13" s="107">
        <v>0</v>
      </c>
      <c r="AH13" s="24"/>
      <c r="AI13" s="106">
        <f t="shared" ref="AI13:AI18" si="3">IF(AG13&gt;0,AG13*H13*(1+increases)^4,0)</f>
        <v>0</v>
      </c>
      <c r="AJ13" s="22"/>
      <c r="AK13" s="5"/>
      <c r="AL13" s="100">
        <f t="shared" ref="AL13:AL18" si="4">SUM(O13+T13+Y13+AD13+AI13)</f>
        <v>0</v>
      </c>
      <c r="AN13" s="131">
        <f t="shared" ref="AN13:AN18" si="5">O13*$J13</f>
        <v>0</v>
      </c>
      <c r="AO13" s="132">
        <f t="shared" ref="AO13:AO18" si="6">T13*$J13</f>
        <v>0</v>
      </c>
      <c r="AP13" s="132">
        <f t="shared" ref="AP13:AP18" si="7">Y13*$J13</f>
        <v>0</v>
      </c>
      <c r="AQ13" s="132">
        <f t="shared" ref="AQ13:AQ18" si="8">AD13*$J13</f>
        <v>0</v>
      </c>
      <c r="AR13" s="132">
        <f t="shared" ref="AR13:AR18" si="9">AI13*$J13</f>
        <v>0</v>
      </c>
      <c r="AT13" s="181"/>
      <c r="AU13" s="181"/>
      <c r="AV13" s="181"/>
      <c r="AW13" s="181"/>
    </row>
    <row r="14" spans="1:49" ht="18.75" customHeight="1" x14ac:dyDescent="0.25">
      <c r="B14" s="16" t="s">
        <v>6</v>
      </c>
      <c r="C14" s="197"/>
      <c r="D14" s="198"/>
      <c r="E14" s="123"/>
      <c r="F14" s="113"/>
      <c r="G14" s="110"/>
      <c r="H14" s="116">
        <v>0</v>
      </c>
      <c r="I14" s="110"/>
      <c r="J14" s="127">
        <v>0.28000000000000003</v>
      </c>
      <c r="K14" s="19"/>
      <c r="L14" s="20"/>
      <c r="M14" s="108">
        <v>0</v>
      </c>
      <c r="N14" s="25"/>
      <c r="O14" s="106">
        <f t="shared" si="0"/>
        <v>0</v>
      </c>
      <c r="P14" s="22"/>
      <c r="Q14" s="23"/>
      <c r="R14" s="108">
        <v>0</v>
      </c>
      <c r="S14" s="24"/>
      <c r="T14" s="106">
        <f t="shared" si="1"/>
        <v>0</v>
      </c>
      <c r="U14" s="22"/>
      <c r="V14" s="23"/>
      <c r="W14" s="108">
        <v>0</v>
      </c>
      <c r="X14" s="24"/>
      <c r="Y14" s="106">
        <f t="shared" ref="Y14:Y18" si="10">IF(W14&gt;0,W14*H14*(1+increases)^2,0)</f>
        <v>0</v>
      </c>
      <c r="Z14" s="22"/>
      <c r="AA14" s="23"/>
      <c r="AB14" s="108">
        <v>0</v>
      </c>
      <c r="AC14" s="24"/>
      <c r="AD14" s="106">
        <f t="shared" si="2"/>
        <v>0</v>
      </c>
      <c r="AE14" s="22"/>
      <c r="AF14" s="23"/>
      <c r="AG14" s="108">
        <v>0</v>
      </c>
      <c r="AH14" s="24"/>
      <c r="AI14" s="106">
        <f t="shared" si="3"/>
        <v>0</v>
      </c>
      <c r="AJ14" s="22"/>
      <c r="AK14" s="5"/>
      <c r="AL14" s="100">
        <f t="shared" si="4"/>
        <v>0</v>
      </c>
      <c r="AN14" s="131">
        <f t="shared" si="5"/>
        <v>0</v>
      </c>
      <c r="AO14" s="132">
        <f t="shared" si="6"/>
        <v>0</v>
      </c>
      <c r="AP14" s="132">
        <f t="shared" si="7"/>
        <v>0</v>
      </c>
      <c r="AQ14" s="132">
        <f t="shared" si="8"/>
        <v>0</v>
      </c>
      <c r="AR14" s="132">
        <f t="shared" si="9"/>
        <v>0</v>
      </c>
    </row>
    <row r="15" spans="1:49" ht="18.75" customHeight="1" x14ac:dyDescent="0.25">
      <c r="B15" s="16" t="s">
        <v>7</v>
      </c>
      <c r="C15" s="197"/>
      <c r="D15" s="198"/>
      <c r="E15" s="123"/>
      <c r="F15" s="113"/>
      <c r="G15" s="110"/>
      <c r="H15" s="116">
        <v>0</v>
      </c>
      <c r="I15" s="110"/>
      <c r="J15" s="127">
        <v>0.28000000000000003</v>
      </c>
      <c r="K15" s="19"/>
      <c r="L15" s="20"/>
      <c r="M15" s="108">
        <v>0</v>
      </c>
      <c r="N15" s="25"/>
      <c r="O15" s="106">
        <f t="shared" si="0"/>
        <v>0</v>
      </c>
      <c r="P15" s="22"/>
      <c r="Q15" s="23"/>
      <c r="R15" s="108">
        <v>0</v>
      </c>
      <c r="S15" s="24"/>
      <c r="T15" s="106">
        <f t="shared" si="1"/>
        <v>0</v>
      </c>
      <c r="U15" s="22"/>
      <c r="V15" s="23"/>
      <c r="W15" s="108">
        <v>0</v>
      </c>
      <c r="X15" s="24"/>
      <c r="Y15" s="106">
        <f t="shared" si="10"/>
        <v>0</v>
      </c>
      <c r="Z15" s="22"/>
      <c r="AA15" s="23"/>
      <c r="AB15" s="108">
        <v>0</v>
      </c>
      <c r="AC15" s="24"/>
      <c r="AD15" s="106">
        <f t="shared" si="2"/>
        <v>0</v>
      </c>
      <c r="AE15" s="22"/>
      <c r="AF15" s="23"/>
      <c r="AG15" s="108">
        <v>0</v>
      </c>
      <c r="AH15" s="24"/>
      <c r="AI15" s="106">
        <f t="shared" si="3"/>
        <v>0</v>
      </c>
      <c r="AJ15" s="22"/>
      <c r="AK15" s="5"/>
      <c r="AL15" s="100">
        <f t="shared" si="4"/>
        <v>0</v>
      </c>
      <c r="AN15" s="131">
        <f t="shared" si="5"/>
        <v>0</v>
      </c>
      <c r="AO15" s="132">
        <f t="shared" si="6"/>
        <v>0</v>
      </c>
      <c r="AP15" s="132">
        <f t="shared" si="7"/>
        <v>0</v>
      </c>
      <c r="AQ15" s="132">
        <f t="shared" si="8"/>
        <v>0</v>
      </c>
      <c r="AR15" s="132">
        <f t="shared" si="9"/>
        <v>0</v>
      </c>
    </row>
    <row r="16" spans="1:49" ht="18.75" customHeight="1" x14ac:dyDescent="0.25">
      <c r="B16" s="16" t="s">
        <v>8</v>
      </c>
      <c r="C16" s="197"/>
      <c r="D16" s="198"/>
      <c r="E16" s="123"/>
      <c r="F16" s="113"/>
      <c r="G16" s="110"/>
      <c r="H16" s="116">
        <v>0</v>
      </c>
      <c r="I16" s="110"/>
      <c r="J16" s="127">
        <v>0.28000000000000003</v>
      </c>
      <c r="K16" s="19"/>
      <c r="L16" s="20"/>
      <c r="M16" s="108">
        <v>0</v>
      </c>
      <c r="N16" s="25"/>
      <c r="O16" s="106">
        <f t="shared" si="0"/>
        <v>0</v>
      </c>
      <c r="P16" s="22"/>
      <c r="Q16" s="23"/>
      <c r="R16" s="108">
        <v>0</v>
      </c>
      <c r="S16" s="24"/>
      <c r="T16" s="106">
        <f t="shared" si="1"/>
        <v>0</v>
      </c>
      <c r="U16" s="22"/>
      <c r="V16" s="23"/>
      <c r="W16" s="108">
        <v>0</v>
      </c>
      <c r="X16" s="24"/>
      <c r="Y16" s="106">
        <f t="shared" si="10"/>
        <v>0</v>
      </c>
      <c r="Z16" s="22"/>
      <c r="AA16" s="23"/>
      <c r="AB16" s="108">
        <v>0</v>
      </c>
      <c r="AC16" s="24"/>
      <c r="AD16" s="106">
        <f t="shared" si="2"/>
        <v>0</v>
      </c>
      <c r="AE16" s="22"/>
      <c r="AF16" s="23"/>
      <c r="AG16" s="108">
        <v>0</v>
      </c>
      <c r="AH16" s="24"/>
      <c r="AI16" s="106">
        <f t="shared" si="3"/>
        <v>0</v>
      </c>
      <c r="AJ16" s="22"/>
      <c r="AK16" s="5"/>
      <c r="AL16" s="100">
        <f t="shared" si="4"/>
        <v>0</v>
      </c>
      <c r="AN16" s="131">
        <f t="shared" si="5"/>
        <v>0</v>
      </c>
      <c r="AO16" s="132">
        <f t="shared" si="6"/>
        <v>0</v>
      </c>
      <c r="AP16" s="132">
        <f t="shared" si="7"/>
        <v>0</v>
      </c>
      <c r="AQ16" s="132">
        <f t="shared" si="8"/>
        <v>0</v>
      </c>
      <c r="AR16" s="132">
        <f t="shared" si="9"/>
        <v>0</v>
      </c>
    </row>
    <row r="17" spans="1:44" ht="18.75" customHeight="1" x14ac:dyDescent="0.25">
      <c r="B17" s="16" t="s">
        <v>12</v>
      </c>
      <c r="C17" s="197"/>
      <c r="D17" s="198"/>
      <c r="E17" s="123"/>
      <c r="F17" s="113"/>
      <c r="G17" s="110"/>
      <c r="H17" s="116">
        <v>0</v>
      </c>
      <c r="I17" s="110"/>
      <c r="J17" s="127">
        <v>0.28000000000000003</v>
      </c>
      <c r="K17" s="19"/>
      <c r="L17" s="20"/>
      <c r="M17" s="108">
        <v>0</v>
      </c>
      <c r="N17" s="25"/>
      <c r="O17" s="106">
        <f t="shared" si="0"/>
        <v>0</v>
      </c>
      <c r="P17" s="22"/>
      <c r="Q17" s="23"/>
      <c r="R17" s="108">
        <v>0</v>
      </c>
      <c r="S17" s="24"/>
      <c r="T17" s="106">
        <f t="shared" si="1"/>
        <v>0</v>
      </c>
      <c r="U17" s="22"/>
      <c r="V17" s="23"/>
      <c r="W17" s="108">
        <v>0</v>
      </c>
      <c r="X17" s="24"/>
      <c r="Y17" s="106">
        <f t="shared" si="10"/>
        <v>0</v>
      </c>
      <c r="Z17" s="22"/>
      <c r="AA17" s="23"/>
      <c r="AB17" s="108">
        <v>0</v>
      </c>
      <c r="AC17" s="24"/>
      <c r="AD17" s="106">
        <f t="shared" si="2"/>
        <v>0</v>
      </c>
      <c r="AE17" s="22"/>
      <c r="AF17" s="23"/>
      <c r="AG17" s="108">
        <v>0</v>
      </c>
      <c r="AH17" s="24"/>
      <c r="AI17" s="106">
        <f t="shared" si="3"/>
        <v>0</v>
      </c>
      <c r="AJ17" s="22"/>
      <c r="AK17" s="5"/>
      <c r="AL17" s="100">
        <f t="shared" si="4"/>
        <v>0</v>
      </c>
      <c r="AN17" s="131">
        <f t="shared" si="5"/>
        <v>0</v>
      </c>
      <c r="AO17" s="132">
        <f t="shared" si="6"/>
        <v>0</v>
      </c>
      <c r="AP17" s="132">
        <f t="shared" si="7"/>
        <v>0</v>
      </c>
      <c r="AQ17" s="132">
        <f t="shared" si="8"/>
        <v>0</v>
      </c>
      <c r="AR17" s="132">
        <f t="shared" si="9"/>
        <v>0</v>
      </c>
    </row>
    <row r="18" spans="1:44" ht="18.75" customHeight="1" x14ac:dyDescent="0.25">
      <c r="B18" s="16" t="s">
        <v>13</v>
      </c>
      <c r="C18" s="184"/>
      <c r="D18" s="185"/>
      <c r="E18" s="123"/>
      <c r="F18" s="117"/>
      <c r="G18" s="110"/>
      <c r="H18" s="111">
        <v>0</v>
      </c>
      <c r="I18" s="110"/>
      <c r="J18" s="168">
        <v>0.28000000000000003</v>
      </c>
      <c r="K18" s="19"/>
      <c r="L18" s="20"/>
      <c r="M18" s="109">
        <v>0</v>
      </c>
      <c r="N18" s="26"/>
      <c r="O18" s="106">
        <f t="shared" si="0"/>
        <v>0</v>
      </c>
      <c r="P18" s="22"/>
      <c r="Q18" s="23"/>
      <c r="R18" s="109">
        <v>0</v>
      </c>
      <c r="S18" s="24"/>
      <c r="T18" s="106">
        <f t="shared" si="1"/>
        <v>0</v>
      </c>
      <c r="U18" s="22"/>
      <c r="V18" s="23"/>
      <c r="W18" s="109">
        <v>0</v>
      </c>
      <c r="X18" s="24"/>
      <c r="Y18" s="106">
        <f t="shared" si="10"/>
        <v>0</v>
      </c>
      <c r="Z18" s="22"/>
      <c r="AA18" s="23"/>
      <c r="AB18" s="109">
        <v>0</v>
      </c>
      <c r="AC18" s="24"/>
      <c r="AD18" s="106">
        <f t="shared" si="2"/>
        <v>0</v>
      </c>
      <c r="AE18" s="22"/>
      <c r="AF18" s="23"/>
      <c r="AG18" s="109">
        <v>0</v>
      </c>
      <c r="AH18" s="24"/>
      <c r="AI18" s="106">
        <f t="shared" si="3"/>
        <v>0</v>
      </c>
      <c r="AJ18" s="22"/>
      <c r="AK18" s="5"/>
      <c r="AL18" s="101">
        <f t="shared" si="4"/>
        <v>0</v>
      </c>
      <c r="AN18" s="131">
        <f t="shared" si="5"/>
        <v>0</v>
      </c>
      <c r="AO18" s="132">
        <f t="shared" si="6"/>
        <v>0</v>
      </c>
      <c r="AP18" s="132">
        <f t="shared" si="7"/>
        <v>0</v>
      </c>
      <c r="AQ18" s="132">
        <f t="shared" si="8"/>
        <v>0</v>
      </c>
      <c r="AR18" s="132">
        <f t="shared" si="9"/>
        <v>0</v>
      </c>
    </row>
    <row r="19" spans="1:44" ht="18.75" customHeight="1" x14ac:dyDescent="0.15">
      <c r="B19" s="18"/>
      <c r="C19" s="16" t="s">
        <v>26</v>
      </c>
      <c r="F19" s="18"/>
      <c r="G19" s="18"/>
      <c r="H19" s="64"/>
      <c r="I19" s="18"/>
      <c r="J19" s="18"/>
      <c r="K19" s="18"/>
      <c r="L19" s="27"/>
      <c r="M19" s="28"/>
      <c r="N19" s="28"/>
      <c r="O19" s="100">
        <f>SUM(O13:O18)</f>
        <v>0</v>
      </c>
      <c r="P19" s="8"/>
      <c r="Q19" s="29"/>
      <c r="R19" s="30"/>
      <c r="S19" s="30"/>
      <c r="T19" s="100">
        <f>SUM(T13:T18)</f>
        <v>0</v>
      </c>
      <c r="U19" s="8"/>
      <c r="V19" s="29"/>
      <c r="W19" s="30"/>
      <c r="X19" s="30"/>
      <c r="Y19" s="100">
        <f>SUM(Y13:Y18)</f>
        <v>0</v>
      </c>
      <c r="Z19" s="8"/>
      <c r="AA19" s="29"/>
      <c r="AB19" s="30"/>
      <c r="AC19" s="30"/>
      <c r="AD19" s="100">
        <f>SUM(AD13:AD18)</f>
        <v>0</v>
      </c>
      <c r="AE19" s="8"/>
      <c r="AF19" s="29"/>
      <c r="AG19" s="30"/>
      <c r="AH19" s="30"/>
      <c r="AI19" s="100">
        <f>SUM(AI13:AI18)</f>
        <v>0</v>
      </c>
      <c r="AJ19" s="8"/>
      <c r="AK19" s="3"/>
      <c r="AL19" s="100">
        <f>SUM(AL13:AL18)</f>
        <v>0</v>
      </c>
      <c r="AN19" s="130"/>
    </row>
    <row r="20" spans="1:44" ht="12" customHeight="1" x14ac:dyDescent="0.15">
      <c r="B20" s="18"/>
      <c r="C20" s="31"/>
      <c r="D20" s="16"/>
      <c r="E20" s="16"/>
      <c r="F20" s="18"/>
      <c r="G20" s="18"/>
      <c r="H20" s="64"/>
      <c r="I20" s="18"/>
      <c r="J20" s="18"/>
      <c r="K20" s="18"/>
      <c r="L20" s="27"/>
      <c r="M20" s="28"/>
      <c r="N20" s="28"/>
      <c r="O20" s="7"/>
      <c r="P20" s="32"/>
      <c r="Q20" s="6"/>
      <c r="R20" s="7"/>
      <c r="S20" s="7"/>
      <c r="T20" s="7"/>
      <c r="U20" s="32"/>
      <c r="V20" s="6"/>
      <c r="W20" s="7"/>
      <c r="X20" s="7"/>
      <c r="Y20" s="7"/>
      <c r="Z20" s="32"/>
      <c r="AA20" s="6"/>
      <c r="AB20" s="7"/>
      <c r="AC20" s="7"/>
      <c r="AD20" s="7"/>
      <c r="AE20" s="32"/>
      <c r="AF20" s="6"/>
      <c r="AG20" s="7"/>
      <c r="AH20" s="7"/>
      <c r="AI20" s="7"/>
      <c r="AJ20" s="32"/>
      <c r="AK20" s="7"/>
      <c r="AL20" s="3"/>
      <c r="AN20" s="130"/>
    </row>
    <row r="21" spans="1:44" ht="18.75" customHeight="1" x14ac:dyDescent="0.15">
      <c r="A21" s="16" t="s">
        <v>14</v>
      </c>
      <c r="B21" s="16" t="s">
        <v>73</v>
      </c>
      <c r="F21" s="18"/>
      <c r="G21" s="18"/>
      <c r="H21" s="64"/>
      <c r="I21" s="18"/>
      <c r="J21" s="18"/>
      <c r="K21" s="18"/>
      <c r="L21" s="27"/>
      <c r="M21" s="28"/>
      <c r="N21" s="28"/>
      <c r="O21" s="7"/>
      <c r="P21" s="32"/>
      <c r="Q21" s="6"/>
      <c r="R21" s="7"/>
      <c r="S21" s="7"/>
      <c r="T21" s="7"/>
      <c r="U21" s="32"/>
      <c r="V21" s="6"/>
      <c r="W21" s="7"/>
      <c r="X21" s="7"/>
      <c r="Y21" s="7"/>
      <c r="Z21" s="32"/>
      <c r="AA21" s="6"/>
      <c r="AB21" s="7"/>
      <c r="AC21" s="7"/>
      <c r="AD21" s="7"/>
      <c r="AE21" s="32"/>
      <c r="AF21" s="6"/>
      <c r="AG21" s="7"/>
      <c r="AH21" s="7"/>
      <c r="AI21" s="7"/>
      <c r="AJ21" s="32"/>
      <c r="AK21" s="7"/>
      <c r="AL21" s="3"/>
      <c r="AN21" s="130"/>
    </row>
    <row r="22" spans="1:44" ht="18.75" customHeight="1" x14ac:dyDescent="0.15">
      <c r="B22" s="16" t="s">
        <v>5</v>
      </c>
      <c r="C22" s="84">
        <v>0</v>
      </c>
      <c r="D22" s="18" t="s">
        <v>15</v>
      </c>
      <c r="E22" s="18"/>
      <c r="F22" s="18"/>
      <c r="G22" s="18"/>
      <c r="H22" s="115">
        <v>0</v>
      </c>
      <c r="I22" s="18"/>
      <c r="J22" s="168">
        <v>0.49</v>
      </c>
      <c r="K22" s="33"/>
      <c r="L22" s="27"/>
      <c r="M22" s="107">
        <v>0</v>
      </c>
      <c r="N22" s="28"/>
      <c r="O22" s="106">
        <f t="shared" ref="O22:O27" si="11">IF(M22&gt;0, M22*H22*(1+increases)^0,0)</f>
        <v>0</v>
      </c>
      <c r="P22" s="34"/>
      <c r="Q22" s="35"/>
      <c r="R22" s="107">
        <v>0</v>
      </c>
      <c r="S22" s="36"/>
      <c r="T22" s="106">
        <f t="shared" ref="T22:T27" si="12">IF(R22&gt;0,R22*H22*(1+increases)^1,0)</f>
        <v>0</v>
      </c>
      <c r="U22" s="34"/>
      <c r="V22" s="35"/>
      <c r="W22" s="107">
        <v>0</v>
      </c>
      <c r="X22" s="36"/>
      <c r="Y22" s="106">
        <f t="shared" ref="Y22:Y27" si="13">IF(W22&gt;0,W22*H22*(1+increases)^2,0)</f>
        <v>0</v>
      </c>
      <c r="Z22" s="34"/>
      <c r="AA22" s="35"/>
      <c r="AB22" s="107">
        <v>0</v>
      </c>
      <c r="AC22" s="36"/>
      <c r="AD22" s="106">
        <f t="shared" ref="AD22:AD27" si="14">IF(AB22&gt;0,AB22*H22*(1+increases)^3,0)</f>
        <v>0</v>
      </c>
      <c r="AE22" s="34"/>
      <c r="AF22" s="35"/>
      <c r="AG22" s="107">
        <v>0</v>
      </c>
      <c r="AH22" s="36"/>
      <c r="AI22" s="106">
        <f t="shared" ref="AI22:AI27" si="15">IF(AG22&gt;0,AG22*H22*(1+increases)^4,0)</f>
        <v>0</v>
      </c>
      <c r="AJ22" s="34"/>
      <c r="AK22" s="36"/>
      <c r="AL22" s="100">
        <f t="shared" ref="AL22:AL27" si="16">SUM(O22+T22+Y22+AD22+AI22)</f>
        <v>0</v>
      </c>
      <c r="AN22" s="131">
        <f t="shared" ref="AN22:AN27" si="17">O22*$J22</f>
        <v>0</v>
      </c>
      <c r="AO22" s="132">
        <f t="shared" ref="AO22:AO27" si="18">T22*$J22</f>
        <v>0</v>
      </c>
      <c r="AP22" s="132">
        <f t="shared" ref="AP22:AP27" si="19">Y22*$J22</f>
        <v>0</v>
      </c>
      <c r="AQ22" s="132">
        <f t="shared" ref="AQ22:AQ27" si="20">AD22*$J22</f>
        <v>0</v>
      </c>
      <c r="AR22" s="132">
        <f t="shared" ref="AR22:AR27" si="21">AI22*$J22</f>
        <v>0</v>
      </c>
    </row>
    <row r="23" spans="1:44" ht="18.75" customHeight="1" x14ac:dyDescent="0.15">
      <c r="B23" s="16" t="s">
        <v>6</v>
      </c>
      <c r="C23" s="84">
        <v>0</v>
      </c>
      <c r="D23" s="18" t="s">
        <v>85</v>
      </c>
      <c r="E23" s="18"/>
      <c r="F23" s="18"/>
      <c r="G23" s="18"/>
      <c r="H23" s="116">
        <v>0</v>
      </c>
      <c r="I23" s="18"/>
      <c r="J23" s="168">
        <v>0.28000000000000003</v>
      </c>
      <c r="K23" s="33"/>
      <c r="L23" s="27"/>
      <c r="M23" s="108">
        <v>0</v>
      </c>
      <c r="N23" s="28"/>
      <c r="O23" s="106">
        <f t="shared" si="11"/>
        <v>0</v>
      </c>
      <c r="P23" s="34"/>
      <c r="Q23" s="35"/>
      <c r="R23" s="108">
        <v>0</v>
      </c>
      <c r="S23" s="36"/>
      <c r="T23" s="106">
        <f t="shared" si="12"/>
        <v>0</v>
      </c>
      <c r="U23" s="34"/>
      <c r="V23" s="35"/>
      <c r="W23" s="108">
        <v>0</v>
      </c>
      <c r="X23" s="36"/>
      <c r="Y23" s="106">
        <f t="shared" si="13"/>
        <v>0</v>
      </c>
      <c r="Z23" s="34"/>
      <c r="AA23" s="35"/>
      <c r="AB23" s="108">
        <v>0</v>
      </c>
      <c r="AC23" s="36"/>
      <c r="AD23" s="106">
        <f t="shared" si="14"/>
        <v>0</v>
      </c>
      <c r="AE23" s="34"/>
      <c r="AF23" s="35"/>
      <c r="AG23" s="108">
        <v>0</v>
      </c>
      <c r="AH23" s="36"/>
      <c r="AI23" s="106">
        <f t="shared" si="15"/>
        <v>0</v>
      </c>
      <c r="AJ23" s="34"/>
      <c r="AK23" s="36"/>
      <c r="AL23" s="100">
        <f t="shared" si="16"/>
        <v>0</v>
      </c>
      <c r="AN23" s="131">
        <f t="shared" si="17"/>
        <v>0</v>
      </c>
      <c r="AO23" s="132">
        <f t="shared" si="18"/>
        <v>0</v>
      </c>
      <c r="AP23" s="132">
        <f t="shared" si="19"/>
        <v>0</v>
      </c>
      <c r="AQ23" s="132">
        <f t="shared" si="20"/>
        <v>0</v>
      </c>
      <c r="AR23" s="132">
        <f t="shared" si="21"/>
        <v>0</v>
      </c>
    </row>
    <row r="24" spans="1:44" ht="18.75" customHeight="1" x14ac:dyDescent="0.15">
      <c r="B24" s="16" t="s">
        <v>7</v>
      </c>
      <c r="C24" s="84">
        <v>0</v>
      </c>
      <c r="D24" s="18" t="s">
        <v>16</v>
      </c>
      <c r="E24" s="18"/>
      <c r="F24" s="18"/>
      <c r="G24" s="18"/>
      <c r="H24" s="116">
        <v>0</v>
      </c>
      <c r="I24" s="18"/>
      <c r="J24" s="168">
        <v>0.17</v>
      </c>
      <c r="K24" s="33"/>
      <c r="L24" s="27"/>
      <c r="M24" s="108">
        <v>0</v>
      </c>
      <c r="N24" s="28"/>
      <c r="O24" s="106">
        <f t="shared" si="11"/>
        <v>0</v>
      </c>
      <c r="P24" s="34"/>
      <c r="Q24" s="35"/>
      <c r="R24" s="108">
        <v>0</v>
      </c>
      <c r="S24" s="36"/>
      <c r="T24" s="106">
        <f t="shared" si="12"/>
        <v>0</v>
      </c>
      <c r="U24" s="34"/>
      <c r="V24" s="35"/>
      <c r="W24" s="108">
        <v>0</v>
      </c>
      <c r="X24" s="36"/>
      <c r="Y24" s="106">
        <f t="shared" si="13"/>
        <v>0</v>
      </c>
      <c r="Z24" s="34"/>
      <c r="AA24" s="35"/>
      <c r="AB24" s="108">
        <v>0</v>
      </c>
      <c r="AC24" s="36"/>
      <c r="AD24" s="106">
        <f t="shared" si="14"/>
        <v>0</v>
      </c>
      <c r="AE24" s="34"/>
      <c r="AF24" s="35"/>
      <c r="AG24" s="108">
        <v>0</v>
      </c>
      <c r="AH24" s="36"/>
      <c r="AI24" s="106">
        <f t="shared" si="15"/>
        <v>0</v>
      </c>
      <c r="AJ24" s="34"/>
      <c r="AK24" s="36"/>
      <c r="AL24" s="100">
        <f t="shared" si="16"/>
        <v>0</v>
      </c>
      <c r="AN24" s="131">
        <f t="shared" si="17"/>
        <v>0</v>
      </c>
      <c r="AO24" s="132">
        <f t="shared" si="18"/>
        <v>0</v>
      </c>
      <c r="AP24" s="132">
        <f t="shared" si="19"/>
        <v>0</v>
      </c>
      <c r="AQ24" s="132">
        <f t="shared" si="20"/>
        <v>0</v>
      </c>
      <c r="AR24" s="132">
        <f t="shared" si="21"/>
        <v>0</v>
      </c>
    </row>
    <row r="25" spans="1:44" ht="18.75" customHeight="1" x14ac:dyDescent="0.15">
      <c r="B25" s="16" t="s">
        <v>8</v>
      </c>
      <c r="C25" s="84">
        <v>0</v>
      </c>
      <c r="D25" s="18" t="s">
        <v>17</v>
      </c>
      <c r="E25" s="18"/>
      <c r="F25" s="18"/>
      <c r="G25" s="18"/>
      <c r="H25" s="116">
        <v>0</v>
      </c>
      <c r="I25" s="18"/>
      <c r="J25" s="168">
        <v>1.2500000000000001E-2</v>
      </c>
      <c r="K25" s="33"/>
      <c r="L25" s="27"/>
      <c r="M25" s="108">
        <v>0</v>
      </c>
      <c r="N25" s="28"/>
      <c r="O25" s="106">
        <f t="shared" si="11"/>
        <v>0</v>
      </c>
      <c r="P25" s="34"/>
      <c r="Q25" s="35"/>
      <c r="R25" s="108">
        <v>0</v>
      </c>
      <c r="S25" s="36"/>
      <c r="T25" s="106">
        <f t="shared" si="12"/>
        <v>0</v>
      </c>
      <c r="U25" s="34"/>
      <c r="V25" s="35"/>
      <c r="W25" s="108">
        <v>0</v>
      </c>
      <c r="X25" s="36"/>
      <c r="Y25" s="106">
        <f t="shared" si="13"/>
        <v>0</v>
      </c>
      <c r="Z25" s="34"/>
      <c r="AA25" s="35"/>
      <c r="AB25" s="108">
        <v>0</v>
      </c>
      <c r="AC25" s="36"/>
      <c r="AD25" s="106">
        <f t="shared" si="14"/>
        <v>0</v>
      </c>
      <c r="AE25" s="34"/>
      <c r="AF25" s="35"/>
      <c r="AG25" s="108">
        <v>0</v>
      </c>
      <c r="AH25" s="36"/>
      <c r="AI25" s="106">
        <f t="shared" si="15"/>
        <v>0</v>
      </c>
      <c r="AJ25" s="34"/>
      <c r="AK25" s="36"/>
      <c r="AL25" s="100">
        <f t="shared" si="16"/>
        <v>0</v>
      </c>
      <c r="AN25" s="131">
        <f t="shared" si="17"/>
        <v>0</v>
      </c>
      <c r="AO25" s="132">
        <f t="shared" si="18"/>
        <v>0</v>
      </c>
      <c r="AP25" s="132">
        <f t="shared" si="19"/>
        <v>0</v>
      </c>
      <c r="AQ25" s="132">
        <f t="shared" si="20"/>
        <v>0</v>
      </c>
      <c r="AR25" s="132">
        <f t="shared" si="21"/>
        <v>0</v>
      </c>
    </row>
    <row r="26" spans="1:44" ht="18.75" customHeight="1" x14ac:dyDescent="0.15">
      <c r="B26" s="16" t="s">
        <v>12</v>
      </c>
      <c r="C26" s="84">
        <v>0</v>
      </c>
      <c r="D26" s="18" t="s">
        <v>18</v>
      </c>
      <c r="E26" s="18"/>
      <c r="F26" s="18"/>
      <c r="G26" s="18"/>
      <c r="H26" s="116">
        <v>0</v>
      </c>
      <c r="I26" s="18"/>
      <c r="J26" s="168">
        <v>0.28000000000000003</v>
      </c>
      <c r="K26" s="33"/>
      <c r="L26" s="27"/>
      <c r="M26" s="108">
        <v>0</v>
      </c>
      <c r="N26" s="28"/>
      <c r="O26" s="106">
        <f t="shared" si="11"/>
        <v>0</v>
      </c>
      <c r="P26" s="34"/>
      <c r="Q26" s="35"/>
      <c r="R26" s="108">
        <v>0</v>
      </c>
      <c r="S26" s="36"/>
      <c r="T26" s="106">
        <f t="shared" si="12"/>
        <v>0</v>
      </c>
      <c r="U26" s="34"/>
      <c r="V26" s="35"/>
      <c r="W26" s="108">
        <v>0</v>
      </c>
      <c r="X26" s="36"/>
      <c r="Y26" s="106">
        <f t="shared" si="13"/>
        <v>0</v>
      </c>
      <c r="Z26" s="34"/>
      <c r="AA26" s="35"/>
      <c r="AB26" s="108">
        <v>0</v>
      </c>
      <c r="AC26" s="36"/>
      <c r="AD26" s="106">
        <f t="shared" si="14"/>
        <v>0</v>
      </c>
      <c r="AE26" s="34"/>
      <c r="AF26" s="35"/>
      <c r="AG26" s="108">
        <v>0</v>
      </c>
      <c r="AH26" s="36"/>
      <c r="AI26" s="106">
        <f t="shared" si="15"/>
        <v>0</v>
      </c>
      <c r="AJ26" s="34"/>
      <c r="AK26" s="36"/>
      <c r="AL26" s="100">
        <f t="shared" si="16"/>
        <v>0</v>
      </c>
      <c r="AN26" s="131">
        <f t="shared" si="17"/>
        <v>0</v>
      </c>
      <c r="AO26" s="132">
        <f t="shared" si="18"/>
        <v>0</v>
      </c>
      <c r="AP26" s="132">
        <f t="shared" si="19"/>
        <v>0</v>
      </c>
      <c r="AQ26" s="132">
        <f t="shared" si="20"/>
        <v>0</v>
      </c>
      <c r="AR26" s="132">
        <f t="shared" si="21"/>
        <v>0</v>
      </c>
    </row>
    <row r="27" spans="1:44" ht="18.75" customHeight="1" x14ac:dyDescent="0.15">
      <c r="B27" s="16" t="s">
        <v>13</v>
      </c>
      <c r="C27" s="84">
        <v>0</v>
      </c>
      <c r="D27" s="18" t="s">
        <v>84</v>
      </c>
      <c r="E27" s="18"/>
      <c r="F27" s="18"/>
      <c r="G27" s="18"/>
      <c r="H27" s="111">
        <v>0</v>
      </c>
      <c r="I27" s="18"/>
      <c r="J27" s="168">
        <v>0.28000000000000003</v>
      </c>
      <c r="K27" s="33"/>
      <c r="L27" s="27"/>
      <c r="M27" s="109">
        <v>0</v>
      </c>
      <c r="N27" s="28"/>
      <c r="O27" s="106">
        <f t="shared" si="11"/>
        <v>0</v>
      </c>
      <c r="P27" s="34"/>
      <c r="Q27" s="35"/>
      <c r="R27" s="109">
        <v>0</v>
      </c>
      <c r="S27" s="36"/>
      <c r="T27" s="106">
        <f t="shared" si="12"/>
        <v>0</v>
      </c>
      <c r="U27" s="34"/>
      <c r="V27" s="35"/>
      <c r="W27" s="109">
        <v>0</v>
      </c>
      <c r="X27" s="36"/>
      <c r="Y27" s="106">
        <f t="shared" si="13"/>
        <v>0</v>
      </c>
      <c r="Z27" s="34"/>
      <c r="AA27" s="35"/>
      <c r="AB27" s="109">
        <v>0</v>
      </c>
      <c r="AC27" s="36"/>
      <c r="AD27" s="106">
        <f t="shared" si="14"/>
        <v>0</v>
      </c>
      <c r="AE27" s="34"/>
      <c r="AF27" s="35"/>
      <c r="AG27" s="109">
        <v>0</v>
      </c>
      <c r="AH27" s="36"/>
      <c r="AI27" s="106">
        <f t="shared" si="15"/>
        <v>0</v>
      </c>
      <c r="AJ27" s="34"/>
      <c r="AK27" s="36"/>
      <c r="AL27" s="101">
        <f t="shared" si="16"/>
        <v>0</v>
      </c>
      <c r="AN27" s="131">
        <f t="shared" si="17"/>
        <v>0</v>
      </c>
      <c r="AO27" s="132">
        <f t="shared" si="18"/>
        <v>0</v>
      </c>
      <c r="AP27" s="132">
        <f t="shared" si="19"/>
        <v>0</v>
      </c>
      <c r="AQ27" s="132">
        <f t="shared" si="20"/>
        <v>0</v>
      </c>
      <c r="AR27" s="132">
        <f t="shared" si="21"/>
        <v>0</v>
      </c>
    </row>
    <row r="28" spans="1:44" ht="18.75" customHeight="1" x14ac:dyDescent="0.15">
      <c r="B28" s="18"/>
      <c r="C28" s="37" t="s">
        <v>25</v>
      </c>
      <c r="D28" s="16"/>
      <c r="E28" s="16"/>
      <c r="F28" s="18"/>
      <c r="G28" s="18"/>
      <c r="H28" s="18"/>
      <c r="I28" s="18"/>
      <c r="J28" s="18"/>
      <c r="K28" s="18"/>
      <c r="L28" s="27"/>
      <c r="M28" s="28"/>
      <c r="N28" s="28"/>
      <c r="O28" s="102">
        <f>SUM(O22:O27)</f>
        <v>0</v>
      </c>
      <c r="P28" s="38"/>
      <c r="Q28" s="39"/>
      <c r="R28" s="40"/>
      <c r="S28" s="40"/>
      <c r="T28" s="102">
        <f>SUM(T22:T27)</f>
        <v>0</v>
      </c>
      <c r="U28" s="38"/>
      <c r="V28" s="39"/>
      <c r="W28" s="40"/>
      <c r="X28" s="40"/>
      <c r="Y28" s="102">
        <f>SUM(Y22:Y27)</f>
        <v>0</v>
      </c>
      <c r="Z28" s="38"/>
      <c r="AA28" s="39"/>
      <c r="AB28" s="40"/>
      <c r="AC28" s="40"/>
      <c r="AD28" s="102">
        <f>SUM(AD22:AD27)</f>
        <v>0</v>
      </c>
      <c r="AE28" s="38"/>
      <c r="AF28" s="39"/>
      <c r="AG28" s="40"/>
      <c r="AH28" s="40"/>
      <c r="AI28" s="102">
        <f>SUM(AI22:AI27)</f>
        <v>0</v>
      </c>
      <c r="AJ28" s="38"/>
      <c r="AK28" s="40"/>
      <c r="AL28" s="100">
        <f>SUM(AL22:AL27)</f>
        <v>0</v>
      </c>
      <c r="AN28" s="130"/>
    </row>
    <row r="29" spans="1:44" ht="12" customHeight="1" x14ac:dyDescent="0.15">
      <c r="B29" s="18"/>
      <c r="C29" s="37"/>
      <c r="D29" s="16"/>
      <c r="E29" s="16"/>
      <c r="F29" s="18"/>
      <c r="G29" s="18"/>
      <c r="H29" s="18"/>
      <c r="I29" s="18"/>
      <c r="J29" s="18"/>
      <c r="K29" s="18"/>
      <c r="L29" s="27"/>
      <c r="M29" s="28"/>
      <c r="N29" s="28"/>
      <c r="O29" s="36"/>
      <c r="P29" s="34"/>
      <c r="Q29" s="35"/>
      <c r="R29" s="36"/>
      <c r="S29" s="36"/>
      <c r="T29" s="36"/>
      <c r="U29" s="34"/>
      <c r="V29" s="35"/>
      <c r="W29" s="36"/>
      <c r="X29" s="36"/>
      <c r="Y29" s="36"/>
      <c r="Z29" s="34"/>
      <c r="AA29" s="35"/>
      <c r="AB29" s="36"/>
      <c r="AC29" s="36"/>
      <c r="AD29" s="36"/>
      <c r="AE29" s="34"/>
      <c r="AF29" s="35"/>
      <c r="AG29" s="36"/>
      <c r="AH29" s="36"/>
      <c r="AI29" s="36"/>
      <c r="AJ29" s="34"/>
      <c r="AK29" s="36"/>
      <c r="AL29" s="3"/>
      <c r="AN29" s="130"/>
    </row>
    <row r="30" spans="1:44" ht="18.75" customHeight="1" x14ac:dyDescent="0.15">
      <c r="B30" s="18"/>
      <c r="C30" s="16" t="s">
        <v>19</v>
      </c>
      <c r="D30" s="18"/>
      <c r="E30" s="18"/>
      <c r="F30" s="18"/>
      <c r="G30" s="18"/>
      <c r="H30" s="18"/>
      <c r="I30" s="18"/>
      <c r="J30" s="18"/>
      <c r="K30" s="18"/>
      <c r="L30" s="27"/>
      <c r="M30" s="28"/>
      <c r="N30" s="28"/>
      <c r="O30" s="102">
        <f>O19+O28</f>
        <v>0</v>
      </c>
      <c r="P30" s="38"/>
      <c r="Q30" s="39"/>
      <c r="R30" s="40"/>
      <c r="S30" s="40"/>
      <c r="T30" s="102">
        <f>T19+T28</f>
        <v>0</v>
      </c>
      <c r="U30" s="38"/>
      <c r="V30" s="39"/>
      <c r="W30" s="40"/>
      <c r="X30" s="40"/>
      <c r="Y30" s="102">
        <f>Y19+Y28</f>
        <v>0</v>
      </c>
      <c r="Z30" s="38"/>
      <c r="AA30" s="39"/>
      <c r="AB30" s="40"/>
      <c r="AC30" s="40"/>
      <c r="AD30" s="102">
        <f>AD19+AD28</f>
        <v>0</v>
      </c>
      <c r="AE30" s="38"/>
      <c r="AF30" s="39"/>
      <c r="AG30" s="40"/>
      <c r="AH30" s="40"/>
      <c r="AI30" s="102">
        <f>AI19+AI28</f>
        <v>0</v>
      </c>
      <c r="AJ30" s="38"/>
      <c r="AK30" s="40"/>
      <c r="AL30" s="100">
        <f>AL19+AL28</f>
        <v>0</v>
      </c>
      <c r="AN30" s="130"/>
    </row>
    <row r="31" spans="1:44" ht="9" customHeight="1" x14ac:dyDescent="0.1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7"/>
      <c r="M31" s="28"/>
      <c r="N31" s="28"/>
      <c r="O31" s="7"/>
      <c r="P31" s="32"/>
      <c r="Q31" s="6"/>
      <c r="R31" s="7"/>
      <c r="S31" s="7"/>
      <c r="T31" s="7"/>
      <c r="U31" s="32"/>
      <c r="V31" s="6"/>
      <c r="W31" s="7"/>
      <c r="X31" s="7"/>
      <c r="Y31" s="7"/>
      <c r="Z31" s="32"/>
      <c r="AA31" s="6"/>
      <c r="AB31" s="7"/>
      <c r="AC31" s="7"/>
      <c r="AD31" s="7"/>
      <c r="AE31" s="32"/>
      <c r="AF31" s="6"/>
      <c r="AG31" s="7"/>
      <c r="AH31" s="7"/>
      <c r="AI31" s="7"/>
      <c r="AJ31" s="32"/>
      <c r="AK31" s="7"/>
      <c r="AL31" s="3"/>
      <c r="AN31" s="130"/>
    </row>
    <row r="32" spans="1:44" ht="30.75" customHeight="1" x14ac:dyDescent="0.25">
      <c r="A32" s="97" t="s">
        <v>20</v>
      </c>
      <c r="B32" s="190" t="s">
        <v>74</v>
      </c>
      <c r="C32" s="189"/>
      <c r="D32" s="189"/>
      <c r="E32" s="189"/>
      <c r="F32" s="189"/>
      <c r="G32" s="15"/>
      <c r="H32" s="96"/>
      <c r="I32" s="41"/>
      <c r="J32" s="14"/>
      <c r="K32" s="14"/>
      <c r="L32" s="42"/>
      <c r="O32" s="43"/>
      <c r="P32" s="44"/>
      <c r="Q32" s="45"/>
      <c r="R32" s="43"/>
      <c r="S32" s="17"/>
      <c r="T32" s="17"/>
      <c r="U32" s="44"/>
      <c r="V32" s="45"/>
      <c r="W32" s="17"/>
      <c r="X32" s="17"/>
      <c r="Y32" s="17"/>
      <c r="Z32" s="44"/>
      <c r="AA32" s="45"/>
      <c r="AB32" s="17"/>
      <c r="AC32" s="17"/>
      <c r="AD32" s="17"/>
      <c r="AE32" s="44"/>
      <c r="AF32" s="45"/>
      <c r="AG32" s="17"/>
      <c r="AH32" s="17"/>
      <c r="AI32" s="17"/>
      <c r="AJ32" s="44"/>
      <c r="AK32" s="17"/>
      <c r="AL32" s="99"/>
      <c r="AN32" s="130"/>
    </row>
    <row r="33" spans="1:44" ht="18.75" customHeight="1" x14ac:dyDescent="0.25">
      <c r="B33" s="16" t="s">
        <v>5</v>
      </c>
      <c r="C33" s="13" t="s">
        <v>23</v>
      </c>
      <c r="J33" s="17"/>
      <c r="K33" s="17"/>
      <c r="L33" s="45"/>
      <c r="O33" s="100">
        <f>SUM(AN13:AN18)</f>
        <v>0</v>
      </c>
      <c r="P33" s="22"/>
      <c r="Q33" s="23"/>
      <c r="R33" s="46"/>
      <c r="S33" s="46"/>
      <c r="T33" s="100">
        <f>SUM(AO13:AO18)</f>
        <v>0</v>
      </c>
      <c r="U33" s="22"/>
      <c r="V33" s="23"/>
      <c r="W33" s="46"/>
      <c r="X33" s="46"/>
      <c r="Y33" s="100">
        <f>SUM(AP13:AP18)</f>
        <v>0</v>
      </c>
      <c r="Z33" s="22"/>
      <c r="AA33" s="23"/>
      <c r="AB33" s="46"/>
      <c r="AC33" s="46"/>
      <c r="AD33" s="100">
        <f>SUM(AQ13:AQ18)</f>
        <v>0</v>
      </c>
      <c r="AE33" s="22"/>
      <c r="AF33" s="23"/>
      <c r="AG33" s="46"/>
      <c r="AH33" s="46"/>
      <c r="AI33" s="100">
        <f>SUM(AR13:AR18)</f>
        <v>0</v>
      </c>
      <c r="AJ33" s="22"/>
      <c r="AK33" s="5"/>
      <c r="AL33" s="100">
        <f>SUM(O33+T33+Y33+AD33+AI33)</f>
        <v>0</v>
      </c>
      <c r="AN33" s="130"/>
    </row>
    <row r="34" spans="1:44" ht="18.75" customHeight="1" x14ac:dyDescent="0.25">
      <c r="B34" s="16" t="s">
        <v>6</v>
      </c>
      <c r="C34" s="13" t="s">
        <v>24</v>
      </c>
      <c r="J34" s="17"/>
      <c r="K34" s="17"/>
      <c r="L34" s="19"/>
      <c r="O34" s="101">
        <f>SUM(AN22:AN27)</f>
        <v>0</v>
      </c>
      <c r="P34" s="22"/>
      <c r="Q34" s="23"/>
      <c r="R34" s="46"/>
      <c r="S34" s="46"/>
      <c r="T34" s="101">
        <f>SUM(AO22:AO27)</f>
        <v>0</v>
      </c>
      <c r="U34" s="22"/>
      <c r="V34" s="23"/>
      <c r="W34" s="46"/>
      <c r="X34" s="46"/>
      <c r="Y34" s="101">
        <f>SUM(AP22:AP27)</f>
        <v>0</v>
      </c>
      <c r="Z34" s="22"/>
      <c r="AA34" s="23"/>
      <c r="AB34" s="46"/>
      <c r="AC34" s="46"/>
      <c r="AD34" s="101">
        <f>SUM(AQ22:AQ27)</f>
        <v>0</v>
      </c>
      <c r="AE34" s="22"/>
      <c r="AF34" s="23"/>
      <c r="AG34" s="46"/>
      <c r="AH34" s="46"/>
      <c r="AI34" s="101">
        <f>SUM(AR22:AR27)</f>
        <v>0</v>
      </c>
      <c r="AJ34" s="22"/>
      <c r="AK34" s="5"/>
      <c r="AL34" s="101">
        <f>SUM(O34+T34+Y34+AD34+AI34)</f>
        <v>0</v>
      </c>
      <c r="AN34" s="130"/>
    </row>
    <row r="35" spans="1:44" ht="18.75" customHeight="1" x14ac:dyDescent="0.25">
      <c r="B35" s="18"/>
      <c r="C35" s="14" t="s">
        <v>33</v>
      </c>
      <c r="D35" s="14"/>
      <c r="E35" s="14"/>
      <c r="J35" s="17"/>
      <c r="K35" s="17"/>
      <c r="L35" s="19"/>
      <c r="O35" s="100">
        <f>SUM(O33:O34)</f>
        <v>0</v>
      </c>
      <c r="P35" s="8"/>
      <c r="Q35" s="23"/>
      <c r="R35" s="46"/>
      <c r="S35" s="46"/>
      <c r="T35" s="100">
        <f>SUM(T33:T34)</f>
        <v>0</v>
      </c>
      <c r="U35" s="8"/>
      <c r="V35" s="29"/>
      <c r="W35" s="30"/>
      <c r="X35" s="30"/>
      <c r="Y35" s="100">
        <f>SUM(Y33:Y34)</f>
        <v>0</v>
      </c>
      <c r="Z35" s="8"/>
      <c r="AA35" s="29"/>
      <c r="AB35" s="30"/>
      <c r="AC35" s="30"/>
      <c r="AD35" s="100">
        <f>SUM(AD33:AD34)</f>
        <v>0</v>
      </c>
      <c r="AE35" s="8"/>
      <c r="AF35" s="29"/>
      <c r="AG35" s="30"/>
      <c r="AH35" s="30"/>
      <c r="AI35" s="100">
        <f>SUM(AI33:AI34)</f>
        <v>0</v>
      </c>
      <c r="AJ35" s="8"/>
      <c r="AK35" s="3"/>
      <c r="AL35" s="100">
        <f>SUM(AL33:AL34)</f>
        <v>0</v>
      </c>
      <c r="AN35" s="130"/>
    </row>
    <row r="36" spans="1:44" ht="10.5" customHeight="1" x14ac:dyDescent="0.25">
      <c r="B36" s="18"/>
      <c r="C36" s="14"/>
      <c r="D36" s="14"/>
      <c r="E36" s="14"/>
      <c r="J36" s="17"/>
      <c r="K36" s="17"/>
      <c r="L36" s="19"/>
      <c r="O36" s="3"/>
      <c r="P36" s="8"/>
      <c r="Q36" s="23"/>
      <c r="R36" s="46"/>
      <c r="S36" s="46"/>
      <c r="T36" s="3"/>
      <c r="U36" s="8"/>
      <c r="V36" s="29"/>
      <c r="W36" s="30"/>
      <c r="X36" s="30"/>
      <c r="Y36" s="3"/>
      <c r="Z36" s="8"/>
      <c r="AA36" s="29"/>
      <c r="AB36" s="30"/>
      <c r="AC36" s="30"/>
      <c r="AD36" s="3"/>
      <c r="AE36" s="8"/>
      <c r="AF36" s="29"/>
      <c r="AG36" s="30"/>
      <c r="AH36" s="30"/>
      <c r="AI36" s="3"/>
      <c r="AJ36" s="8"/>
      <c r="AK36" s="3"/>
      <c r="AL36" s="3"/>
      <c r="AN36" s="130"/>
    </row>
    <row r="37" spans="1:44" s="14" customFormat="1" ht="18.75" customHeight="1" x14ac:dyDescent="0.15">
      <c r="C37" s="14" t="s">
        <v>75</v>
      </c>
      <c r="L37" s="42"/>
      <c r="O37" s="103">
        <f>SUM(O30+O35)</f>
        <v>0</v>
      </c>
      <c r="P37" s="47"/>
      <c r="Q37" s="48"/>
      <c r="R37" s="49"/>
      <c r="S37" s="49">
        <f t="shared" ref="S37:AI37" si="22">SUM(S30+S35)</f>
        <v>0</v>
      </c>
      <c r="T37" s="103">
        <f t="shared" si="22"/>
        <v>0</v>
      </c>
      <c r="U37" s="47"/>
      <c r="V37" s="48"/>
      <c r="W37" s="49"/>
      <c r="X37" s="49">
        <f t="shared" si="22"/>
        <v>0</v>
      </c>
      <c r="Y37" s="103">
        <f t="shared" si="22"/>
        <v>0</v>
      </c>
      <c r="Z37" s="47"/>
      <c r="AA37" s="48"/>
      <c r="AB37" s="49"/>
      <c r="AC37" s="49">
        <f t="shared" si="22"/>
        <v>0</v>
      </c>
      <c r="AD37" s="103">
        <f t="shared" si="22"/>
        <v>0</v>
      </c>
      <c r="AE37" s="47"/>
      <c r="AF37" s="48"/>
      <c r="AG37" s="49"/>
      <c r="AH37" s="49">
        <f t="shared" si="22"/>
        <v>0</v>
      </c>
      <c r="AI37" s="103">
        <f t="shared" si="22"/>
        <v>0</v>
      </c>
      <c r="AJ37" s="47"/>
      <c r="AK37" s="49"/>
      <c r="AL37" s="100">
        <f>SUM(O37+T37+Y37+AD37+AI37)</f>
        <v>0</v>
      </c>
      <c r="AN37" s="133"/>
      <c r="AO37" s="134"/>
      <c r="AP37" s="134"/>
      <c r="AQ37" s="134"/>
      <c r="AR37" s="134"/>
    </row>
    <row r="38" spans="1:44" ht="10.5" customHeight="1" x14ac:dyDescent="0.15">
      <c r="C38" s="14"/>
      <c r="L38" s="12"/>
      <c r="O38" s="30"/>
      <c r="P38" s="50"/>
      <c r="Q38" s="29"/>
      <c r="R38" s="30"/>
      <c r="S38" s="30"/>
      <c r="T38" s="30"/>
      <c r="U38" s="50"/>
      <c r="V38" s="29"/>
      <c r="W38" s="30"/>
      <c r="X38" s="30"/>
      <c r="Y38" s="30"/>
      <c r="Z38" s="50"/>
      <c r="AA38" s="29"/>
      <c r="AB38" s="30"/>
      <c r="AC38" s="30"/>
      <c r="AD38" s="30"/>
      <c r="AE38" s="50"/>
      <c r="AF38" s="29"/>
      <c r="AG38" s="30"/>
      <c r="AH38" s="30"/>
      <c r="AI38" s="30"/>
      <c r="AJ38" s="50"/>
      <c r="AK38" s="30"/>
      <c r="AL38" s="3"/>
      <c r="AN38" s="130"/>
    </row>
    <row r="39" spans="1:44" ht="32.25" customHeight="1" x14ac:dyDescent="0.25">
      <c r="A39" s="97" t="s">
        <v>27</v>
      </c>
      <c r="B39" s="188" t="s">
        <v>76</v>
      </c>
      <c r="C39" s="189"/>
      <c r="D39" s="189"/>
      <c r="E39" s="189"/>
      <c r="F39" s="189"/>
      <c r="G39" s="15"/>
      <c r="H39" s="96"/>
      <c r="I39" s="51"/>
      <c r="L39" s="12"/>
      <c r="O39" s="46"/>
      <c r="P39" s="52"/>
      <c r="Q39" s="23"/>
      <c r="R39" s="46"/>
      <c r="S39" s="46"/>
      <c r="T39" s="46"/>
      <c r="U39" s="52"/>
      <c r="V39" s="23"/>
      <c r="W39" s="46"/>
      <c r="X39" s="46"/>
      <c r="Y39" s="46"/>
      <c r="Z39" s="52"/>
      <c r="AA39" s="23"/>
      <c r="AB39" s="46"/>
      <c r="AC39" s="46"/>
      <c r="AD39" s="46"/>
      <c r="AE39" s="52"/>
      <c r="AF39" s="23"/>
      <c r="AG39" s="46"/>
      <c r="AH39" s="46"/>
      <c r="AI39" s="46"/>
      <c r="AJ39" s="52"/>
      <c r="AK39" s="46"/>
      <c r="AL39" s="3"/>
      <c r="AN39" s="130"/>
    </row>
    <row r="40" spans="1:44" ht="18.75" customHeight="1" x14ac:dyDescent="0.25">
      <c r="C40" s="191" t="s">
        <v>28</v>
      </c>
      <c r="D40" s="192"/>
      <c r="E40" s="192"/>
      <c r="F40" s="192"/>
      <c r="G40" s="192"/>
      <c r="H40" s="192"/>
      <c r="I40" s="192"/>
      <c r="J40" s="192"/>
      <c r="K40" s="98"/>
      <c r="L40" s="12"/>
      <c r="O40" s="164">
        <v>0</v>
      </c>
      <c r="P40" s="52"/>
      <c r="Q40" s="23"/>
      <c r="R40" s="46"/>
      <c r="S40" s="46"/>
      <c r="T40" s="164">
        <v>0</v>
      </c>
      <c r="U40" s="52"/>
      <c r="V40" s="23"/>
      <c r="W40" s="46"/>
      <c r="X40" s="46"/>
      <c r="Y40" s="164">
        <v>0</v>
      </c>
      <c r="Z40" s="52"/>
      <c r="AA40" s="23"/>
      <c r="AB40" s="46"/>
      <c r="AC40" s="46"/>
      <c r="AD40" s="164">
        <v>0</v>
      </c>
      <c r="AE40" s="52"/>
      <c r="AF40" s="23"/>
      <c r="AG40" s="46"/>
      <c r="AH40" s="46"/>
      <c r="AI40" s="164">
        <v>0</v>
      </c>
      <c r="AJ40" s="52"/>
      <c r="AK40" s="46"/>
      <c r="AL40" s="165">
        <f>SUM(O40:AI40)</f>
        <v>0</v>
      </c>
      <c r="AN40" s="130"/>
    </row>
    <row r="41" spans="1:44" ht="18.75" customHeight="1" x14ac:dyDescent="0.25">
      <c r="C41" s="191" t="s">
        <v>29</v>
      </c>
      <c r="D41" s="192"/>
      <c r="E41" s="192"/>
      <c r="F41" s="192"/>
      <c r="G41" s="192"/>
      <c r="H41" s="192"/>
      <c r="I41" s="192"/>
      <c r="J41" s="192"/>
      <c r="K41" s="85"/>
      <c r="L41" s="12"/>
      <c r="O41" s="164">
        <v>0</v>
      </c>
      <c r="P41" s="52"/>
      <c r="Q41" s="23"/>
      <c r="R41" s="46"/>
      <c r="S41" s="46"/>
      <c r="T41" s="164">
        <v>0</v>
      </c>
      <c r="U41" s="52"/>
      <c r="V41" s="23"/>
      <c r="W41" s="46"/>
      <c r="X41" s="46"/>
      <c r="Y41" s="164">
        <v>0</v>
      </c>
      <c r="Z41" s="52"/>
      <c r="AA41" s="23"/>
      <c r="AB41" s="46"/>
      <c r="AC41" s="46"/>
      <c r="AD41" s="164">
        <v>0</v>
      </c>
      <c r="AE41" s="52"/>
      <c r="AF41" s="23"/>
      <c r="AG41" s="46"/>
      <c r="AH41" s="46"/>
      <c r="AI41" s="164">
        <v>0</v>
      </c>
      <c r="AJ41" s="52"/>
      <c r="AK41" s="46"/>
      <c r="AL41" s="165">
        <f>SUM(O41:AI41)</f>
        <v>0</v>
      </c>
      <c r="AN41" s="130"/>
    </row>
    <row r="42" spans="1:44" ht="18.75" customHeight="1" x14ac:dyDescent="0.25">
      <c r="C42" s="191" t="s">
        <v>30</v>
      </c>
      <c r="D42" s="192"/>
      <c r="E42" s="192"/>
      <c r="F42" s="192"/>
      <c r="G42" s="192"/>
      <c r="H42" s="192"/>
      <c r="I42" s="192"/>
      <c r="J42" s="192"/>
      <c r="K42" s="98"/>
      <c r="L42" s="12"/>
      <c r="O42" s="1">
        <v>0</v>
      </c>
      <c r="P42" s="22"/>
      <c r="Q42" s="23"/>
      <c r="R42" s="46"/>
      <c r="S42" s="46"/>
      <c r="T42" s="1">
        <v>0</v>
      </c>
      <c r="U42" s="22"/>
      <c r="V42" s="23"/>
      <c r="W42" s="46"/>
      <c r="X42" s="46"/>
      <c r="Y42" s="1">
        <v>0</v>
      </c>
      <c r="Z42" s="22"/>
      <c r="AA42" s="23"/>
      <c r="AB42" s="46"/>
      <c r="AC42" s="46"/>
      <c r="AD42" s="1">
        <v>0</v>
      </c>
      <c r="AE42" s="22"/>
      <c r="AF42" s="23"/>
      <c r="AG42" s="46"/>
      <c r="AH42" s="46"/>
      <c r="AI42" s="1">
        <v>0</v>
      </c>
      <c r="AJ42" s="22"/>
      <c r="AK42" s="5"/>
      <c r="AL42" s="166">
        <f>SUM(O42+T42+Y42+AD42+AI42)</f>
        <v>0</v>
      </c>
      <c r="AN42" s="130"/>
    </row>
    <row r="43" spans="1:44" ht="13" customHeight="1" x14ac:dyDescent="0.15">
      <c r="C43" s="14" t="s">
        <v>176</v>
      </c>
      <c r="L43" s="12"/>
      <c r="O43" s="167">
        <f>SUM(O40:O42)</f>
        <v>0</v>
      </c>
      <c r="P43" s="22"/>
      <c r="Q43" s="6"/>
      <c r="R43" s="7"/>
      <c r="S43" s="7"/>
      <c r="T43" s="167">
        <f>SUM(T40:T42)</f>
        <v>0</v>
      </c>
      <c r="U43" s="22"/>
      <c r="V43" s="6"/>
      <c r="W43" s="7"/>
      <c r="X43" s="7"/>
      <c r="Y43" s="167">
        <f>SUM(Y40:Y42)</f>
        <v>0</v>
      </c>
      <c r="Z43" s="22"/>
      <c r="AA43" s="6"/>
      <c r="AB43" s="7"/>
      <c r="AC43" s="7"/>
      <c r="AD43" s="167">
        <f>SUM(AD40:AD42)</f>
        <v>0</v>
      </c>
      <c r="AE43" s="22"/>
      <c r="AF43" s="6"/>
      <c r="AG43" s="7"/>
      <c r="AH43" s="7"/>
      <c r="AI43" s="167">
        <f>SUM(AI40:AI42)</f>
        <v>0</v>
      </c>
      <c r="AJ43" s="22"/>
      <c r="AK43" s="5"/>
      <c r="AL43" s="167">
        <f>SUM(AL40:AL42)</f>
        <v>0</v>
      </c>
      <c r="AN43" s="130"/>
    </row>
    <row r="44" spans="1:44" ht="18.75" customHeight="1" x14ac:dyDescent="0.15">
      <c r="A44" s="14" t="s">
        <v>31</v>
      </c>
      <c r="B44" s="14" t="s">
        <v>32</v>
      </c>
      <c r="L44" s="12"/>
      <c r="O44" s="5"/>
      <c r="P44" s="22"/>
      <c r="Q44" s="6"/>
      <c r="R44" s="7"/>
      <c r="S44" s="7"/>
      <c r="T44" s="5"/>
      <c r="U44" s="22"/>
      <c r="V44" s="6"/>
      <c r="W44" s="7"/>
      <c r="X44" s="7"/>
      <c r="Y44" s="5"/>
      <c r="Z44" s="22"/>
      <c r="AA44" s="6"/>
      <c r="AB44" s="7"/>
      <c r="AC44" s="7"/>
      <c r="AD44" s="5"/>
      <c r="AE44" s="22"/>
      <c r="AF44" s="6"/>
      <c r="AG44" s="7"/>
      <c r="AH44" s="7"/>
      <c r="AI44" s="5"/>
      <c r="AJ44" s="22"/>
      <c r="AK44" s="5"/>
      <c r="AL44" s="3"/>
      <c r="AN44" s="130"/>
    </row>
    <row r="45" spans="1:44" ht="18.75" customHeight="1" x14ac:dyDescent="0.15">
      <c r="B45" s="53" t="s">
        <v>5</v>
      </c>
      <c r="C45" s="54" t="s">
        <v>68</v>
      </c>
      <c r="I45" s="14"/>
      <c r="J45" s="14"/>
      <c r="K45" s="14"/>
      <c r="L45" s="42"/>
      <c r="O45" s="1">
        <v>0</v>
      </c>
      <c r="P45" s="22"/>
      <c r="Q45" s="55"/>
      <c r="R45" s="56"/>
      <c r="S45" s="56"/>
      <c r="T45" s="1">
        <v>0</v>
      </c>
      <c r="U45" s="22"/>
      <c r="V45" s="55"/>
      <c r="W45" s="56"/>
      <c r="X45" s="56"/>
      <c r="Y45" s="1">
        <v>0</v>
      </c>
      <c r="Z45" s="22"/>
      <c r="AA45" s="55"/>
      <c r="AB45" s="56"/>
      <c r="AC45" s="56"/>
      <c r="AD45" s="1">
        <v>0</v>
      </c>
      <c r="AE45" s="22"/>
      <c r="AF45" s="55"/>
      <c r="AG45" s="56"/>
      <c r="AH45" s="56"/>
      <c r="AI45" s="1">
        <v>0</v>
      </c>
      <c r="AJ45" s="22"/>
      <c r="AK45" s="5"/>
      <c r="AL45" s="100">
        <f>SUM(O45+T45+Y45+AD45+AI45)</f>
        <v>0</v>
      </c>
      <c r="AN45" s="130"/>
    </row>
    <row r="46" spans="1:44" ht="18.75" customHeight="1" x14ac:dyDescent="0.15">
      <c r="B46" s="53" t="s">
        <v>6</v>
      </c>
      <c r="C46" s="13" t="s">
        <v>69</v>
      </c>
      <c r="I46" s="14"/>
      <c r="J46" s="14"/>
      <c r="K46" s="14"/>
      <c r="L46" s="42"/>
      <c r="O46" s="2">
        <v>0</v>
      </c>
      <c r="P46" s="22"/>
      <c r="Q46" s="55"/>
      <c r="R46" s="56"/>
      <c r="S46" s="56"/>
      <c r="T46" s="2">
        <v>0</v>
      </c>
      <c r="U46" s="22"/>
      <c r="V46" s="55"/>
      <c r="W46" s="56"/>
      <c r="X46" s="56"/>
      <c r="Y46" s="2">
        <v>0</v>
      </c>
      <c r="Z46" s="22"/>
      <c r="AA46" s="55"/>
      <c r="AB46" s="56"/>
      <c r="AC46" s="56"/>
      <c r="AD46" s="2">
        <v>0</v>
      </c>
      <c r="AE46" s="22"/>
      <c r="AF46" s="55"/>
      <c r="AG46" s="56"/>
      <c r="AH46" s="56"/>
      <c r="AI46" s="2">
        <v>0</v>
      </c>
      <c r="AJ46" s="22"/>
      <c r="AK46" s="5"/>
      <c r="AL46" s="101">
        <f>SUM(O46+T46+Y46+AD46+AI46)</f>
        <v>0</v>
      </c>
      <c r="AN46" s="130"/>
    </row>
    <row r="47" spans="1:44" ht="18.75" customHeight="1" x14ac:dyDescent="0.15">
      <c r="C47" s="14" t="s">
        <v>56</v>
      </c>
      <c r="L47" s="12"/>
      <c r="O47" s="100">
        <f>SUM(O45:O46)</f>
        <v>0</v>
      </c>
      <c r="P47" s="8"/>
      <c r="Q47" s="57"/>
      <c r="R47" s="58"/>
      <c r="S47" s="58"/>
      <c r="T47" s="100">
        <f>SUM(T45:T46)</f>
        <v>0</v>
      </c>
      <c r="U47" s="8"/>
      <c r="V47" s="57"/>
      <c r="W47" s="58"/>
      <c r="X47" s="58"/>
      <c r="Y47" s="100">
        <f>SUM(Y45:Y46)</f>
        <v>0</v>
      </c>
      <c r="Z47" s="8"/>
      <c r="AA47" s="57"/>
      <c r="AB47" s="58"/>
      <c r="AC47" s="58"/>
      <c r="AD47" s="100">
        <f>SUM(AD45:AD46)</f>
        <v>0</v>
      </c>
      <c r="AE47" s="8"/>
      <c r="AF47" s="57"/>
      <c r="AG47" s="58"/>
      <c r="AH47" s="58"/>
      <c r="AI47" s="100">
        <f>SUM(AI45:AI46)</f>
        <v>0</v>
      </c>
      <c r="AJ47" s="8"/>
      <c r="AK47" s="3"/>
      <c r="AL47" s="100">
        <f>SUM(AL45:AL46)</f>
        <v>0</v>
      </c>
      <c r="AN47" s="130"/>
    </row>
    <row r="48" spans="1:44" ht="10.5" customHeight="1" x14ac:dyDescent="0.15">
      <c r="L48" s="12"/>
      <c r="O48" s="5"/>
      <c r="P48" s="22"/>
      <c r="Q48" s="6"/>
      <c r="R48" s="7"/>
      <c r="S48" s="7"/>
      <c r="T48" s="5"/>
      <c r="U48" s="22"/>
      <c r="V48" s="6"/>
      <c r="W48" s="7"/>
      <c r="X48" s="7"/>
      <c r="Y48" s="5"/>
      <c r="Z48" s="22"/>
      <c r="AA48" s="6"/>
      <c r="AB48" s="7"/>
      <c r="AC48" s="7"/>
      <c r="AD48" s="5"/>
      <c r="AE48" s="22"/>
      <c r="AF48" s="6"/>
      <c r="AG48" s="7"/>
      <c r="AH48" s="7"/>
      <c r="AI48" s="5"/>
      <c r="AJ48" s="22"/>
      <c r="AK48" s="5"/>
      <c r="AL48" s="3"/>
      <c r="AN48" s="130"/>
    </row>
    <row r="49" spans="1:40" ht="18.75" customHeight="1" x14ac:dyDescent="0.15">
      <c r="A49" s="14" t="s">
        <v>38</v>
      </c>
      <c r="B49" s="14" t="s">
        <v>39</v>
      </c>
      <c r="D49" s="14"/>
      <c r="J49" s="59" t="s">
        <v>67</v>
      </c>
      <c r="L49" s="12"/>
      <c r="O49" s="5"/>
      <c r="P49" s="22"/>
      <c r="Q49" s="6"/>
      <c r="R49" s="7"/>
      <c r="S49" s="7"/>
      <c r="T49" s="5"/>
      <c r="U49" s="22"/>
      <c r="V49" s="6"/>
      <c r="W49" s="7"/>
      <c r="X49" s="7"/>
      <c r="Y49" s="5"/>
      <c r="Z49" s="22"/>
      <c r="AA49" s="6"/>
      <c r="AB49" s="7"/>
      <c r="AC49" s="7"/>
      <c r="AD49" s="5"/>
      <c r="AE49" s="22"/>
      <c r="AF49" s="6"/>
      <c r="AG49" s="7"/>
      <c r="AH49" s="7"/>
      <c r="AI49" s="5"/>
      <c r="AJ49" s="22"/>
      <c r="AK49" s="5"/>
      <c r="AL49" s="3"/>
      <c r="AN49" s="130"/>
    </row>
    <row r="50" spans="1:40" ht="18.75" customHeight="1" x14ac:dyDescent="0.15">
      <c r="B50" s="60" t="s">
        <v>5</v>
      </c>
      <c r="C50" s="13" t="s">
        <v>41</v>
      </c>
      <c r="F50" s="61" t="s">
        <v>63</v>
      </c>
      <c r="G50" s="61"/>
      <c r="H50" s="61"/>
      <c r="J50" s="86" t="s">
        <v>65</v>
      </c>
      <c r="L50" s="12"/>
      <c r="O50" s="1">
        <v>0</v>
      </c>
      <c r="P50" s="22"/>
      <c r="Q50" s="4"/>
      <c r="R50" s="5"/>
      <c r="S50" s="5"/>
      <c r="T50" s="1">
        <v>0</v>
      </c>
      <c r="U50" s="22"/>
      <c r="V50" s="4"/>
      <c r="W50" s="5"/>
      <c r="X50" s="5"/>
      <c r="Y50" s="1">
        <v>0</v>
      </c>
      <c r="Z50" s="22"/>
      <c r="AA50" s="4"/>
      <c r="AB50" s="5"/>
      <c r="AC50" s="5"/>
      <c r="AD50" s="1">
        <v>0</v>
      </c>
      <c r="AE50" s="22"/>
      <c r="AF50" s="4"/>
      <c r="AG50" s="5"/>
      <c r="AH50" s="5"/>
      <c r="AI50" s="1">
        <v>0</v>
      </c>
      <c r="AJ50" s="22"/>
      <c r="AK50" s="5"/>
      <c r="AL50" s="100">
        <f>SUM(O50+T50+Y50+AD50+AI50)</f>
        <v>0</v>
      </c>
      <c r="AN50" s="130"/>
    </row>
    <row r="51" spans="1:40" ht="18.75" customHeight="1" x14ac:dyDescent="0.15">
      <c r="B51" s="60" t="s">
        <v>6</v>
      </c>
      <c r="C51" s="13" t="s">
        <v>42</v>
      </c>
      <c r="F51" s="61" t="s">
        <v>63</v>
      </c>
      <c r="G51" s="61"/>
      <c r="H51" s="61"/>
      <c r="J51" s="86" t="s">
        <v>65</v>
      </c>
      <c r="L51" s="12"/>
      <c r="O51" s="1">
        <v>0</v>
      </c>
      <c r="P51" s="22"/>
      <c r="Q51" s="4"/>
      <c r="R51" s="5"/>
      <c r="S51" s="5"/>
      <c r="T51" s="1">
        <v>0</v>
      </c>
      <c r="U51" s="22"/>
      <c r="V51" s="4"/>
      <c r="W51" s="5"/>
      <c r="X51" s="5"/>
      <c r="Y51" s="1">
        <v>0</v>
      </c>
      <c r="Z51" s="22"/>
      <c r="AA51" s="4"/>
      <c r="AB51" s="5"/>
      <c r="AC51" s="5"/>
      <c r="AD51" s="1">
        <v>0</v>
      </c>
      <c r="AE51" s="22"/>
      <c r="AF51" s="4"/>
      <c r="AG51" s="5"/>
      <c r="AH51" s="5"/>
      <c r="AI51" s="1">
        <v>0</v>
      </c>
      <c r="AJ51" s="22"/>
      <c r="AK51" s="5"/>
      <c r="AL51" s="100">
        <f>SUM(O51+T51+Y51+AD51+AI51)</f>
        <v>0</v>
      </c>
      <c r="AN51" s="130"/>
    </row>
    <row r="52" spans="1:40" ht="18.75" customHeight="1" x14ac:dyDescent="0.15">
      <c r="B52" s="60" t="s">
        <v>7</v>
      </c>
      <c r="C52" s="13" t="s">
        <v>43</v>
      </c>
      <c r="F52" s="61" t="s">
        <v>63</v>
      </c>
      <c r="G52" s="61"/>
      <c r="H52" s="61"/>
      <c r="J52" s="86" t="s">
        <v>65</v>
      </c>
      <c r="L52" s="12"/>
      <c r="O52" s="1">
        <v>0</v>
      </c>
      <c r="P52" s="22"/>
      <c r="Q52" s="4"/>
      <c r="R52" s="5"/>
      <c r="S52" s="5"/>
      <c r="T52" s="1">
        <v>0</v>
      </c>
      <c r="U52" s="22"/>
      <c r="V52" s="4"/>
      <c r="W52" s="5"/>
      <c r="X52" s="5"/>
      <c r="Y52" s="1">
        <v>0</v>
      </c>
      <c r="Z52" s="22"/>
      <c r="AA52" s="4"/>
      <c r="AB52" s="5"/>
      <c r="AC52" s="5"/>
      <c r="AD52" s="1">
        <v>0</v>
      </c>
      <c r="AE52" s="22"/>
      <c r="AF52" s="4"/>
      <c r="AG52" s="5"/>
      <c r="AH52" s="5"/>
      <c r="AI52" s="1">
        <v>0</v>
      </c>
      <c r="AJ52" s="22"/>
      <c r="AK52" s="5"/>
      <c r="AL52" s="100">
        <f>SUM(O52+T52+Y52+AD52+AI52)</f>
        <v>0</v>
      </c>
      <c r="AN52" s="130"/>
    </row>
    <row r="53" spans="1:40" ht="18.75" customHeight="1" x14ac:dyDescent="0.15">
      <c r="B53" s="60" t="s">
        <v>8</v>
      </c>
      <c r="C53" s="13" t="s">
        <v>4</v>
      </c>
      <c r="F53" s="61" t="s">
        <v>63</v>
      </c>
      <c r="G53" s="61"/>
      <c r="H53" s="61"/>
      <c r="J53" s="86" t="s">
        <v>65</v>
      </c>
      <c r="L53" s="12"/>
      <c r="O53" s="2">
        <v>0</v>
      </c>
      <c r="P53" s="22"/>
      <c r="Q53" s="4"/>
      <c r="R53" s="5"/>
      <c r="S53" s="5"/>
      <c r="T53" s="2">
        <v>0</v>
      </c>
      <c r="U53" s="22"/>
      <c r="V53" s="4"/>
      <c r="W53" s="5"/>
      <c r="X53" s="5"/>
      <c r="Y53" s="2">
        <v>0</v>
      </c>
      <c r="Z53" s="22"/>
      <c r="AA53" s="4"/>
      <c r="AB53" s="5"/>
      <c r="AC53" s="5"/>
      <c r="AD53" s="2">
        <v>0</v>
      </c>
      <c r="AE53" s="22"/>
      <c r="AF53" s="4"/>
      <c r="AG53" s="5"/>
      <c r="AH53" s="5"/>
      <c r="AI53" s="2">
        <v>0</v>
      </c>
      <c r="AJ53" s="22"/>
      <c r="AK53" s="5"/>
      <c r="AL53" s="101">
        <f>SUM(O53+T53+Y53+AD53+AI53)</f>
        <v>0</v>
      </c>
      <c r="AN53" s="130"/>
    </row>
    <row r="54" spans="1:40" ht="18.75" customHeight="1" x14ac:dyDescent="0.15">
      <c r="C54" s="87">
        <v>0</v>
      </c>
      <c r="D54" s="54" t="s">
        <v>40</v>
      </c>
      <c r="L54" s="12"/>
      <c r="M54" s="14"/>
      <c r="N54" s="14"/>
      <c r="O54" s="100">
        <f>SUM(O50:O53)</f>
        <v>0</v>
      </c>
      <c r="P54" s="3"/>
      <c r="Q54" s="11"/>
      <c r="R54" s="3"/>
      <c r="S54" s="3"/>
      <c r="T54" s="100">
        <f>SUM(T50:T53)</f>
        <v>0</v>
      </c>
      <c r="U54" s="3"/>
      <c r="V54" s="11"/>
      <c r="W54" s="3"/>
      <c r="X54" s="3"/>
      <c r="Y54" s="100">
        <f>SUM(Y50:Y53)</f>
        <v>0</v>
      </c>
      <c r="Z54" s="3"/>
      <c r="AA54" s="11"/>
      <c r="AB54" s="3"/>
      <c r="AC54" s="3"/>
      <c r="AD54" s="100">
        <f>SUM(AD50:AD53)</f>
        <v>0</v>
      </c>
      <c r="AE54" s="3"/>
      <c r="AF54" s="11"/>
      <c r="AG54" s="3"/>
      <c r="AH54" s="3"/>
      <c r="AI54" s="100">
        <f>SUM(AI50:AI53)</f>
        <v>0</v>
      </c>
      <c r="AJ54" s="3"/>
      <c r="AK54" s="11"/>
      <c r="AL54" s="100">
        <f>SUM(AL50:AL53)</f>
        <v>0</v>
      </c>
      <c r="AN54" s="130"/>
    </row>
    <row r="55" spans="1:40" ht="10.5" customHeight="1" x14ac:dyDescent="0.15">
      <c r="F55" s="62"/>
      <c r="G55" s="62"/>
      <c r="H55" s="62"/>
      <c r="J55" s="63"/>
      <c r="L55" s="12"/>
      <c r="M55" s="14"/>
      <c r="N55" s="14"/>
      <c r="O55" s="3"/>
      <c r="P55" s="3"/>
      <c r="Q55" s="11"/>
      <c r="R55" s="3"/>
      <c r="S55" s="3"/>
      <c r="T55" s="3"/>
      <c r="U55" s="3"/>
      <c r="V55" s="11"/>
      <c r="W55" s="3"/>
      <c r="X55" s="3"/>
      <c r="Y55" s="3"/>
      <c r="Z55" s="3"/>
      <c r="AA55" s="11"/>
      <c r="AB55" s="3"/>
      <c r="AC55" s="3"/>
      <c r="AD55" s="3"/>
      <c r="AE55" s="3"/>
      <c r="AF55" s="11"/>
      <c r="AG55" s="3"/>
      <c r="AH55" s="3"/>
      <c r="AI55" s="3"/>
      <c r="AJ55" s="3"/>
      <c r="AK55" s="11"/>
      <c r="AL55" s="3"/>
      <c r="AN55" s="130"/>
    </row>
    <row r="56" spans="1:40" ht="18.75" customHeight="1" x14ac:dyDescent="0.15">
      <c r="A56" s="14" t="s">
        <v>44</v>
      </c>
      <c r="B56" s="14" t="s">
        <v>45</v>
      </c>
      <c r="D56" s="14"/>
      <c r="F56" s="62"/>
      <c r="G56" s="62"/>
      <c r="H56" s="62"/>
      <c r="J56" s="63"/>
      <c r="L56" s="12"/>
      <c r="M56" s="14"/>
      <c r="N56" s="14"/>
      <c r="O56" s="3"/>
      <c r="P56" s="3"/>
      <c r="Q56" s="11"/>
      <c r="R56" s="3"/>
      <c r="S56" s="3"/>
      <c r="T56" s="3"/>
      <c r="U56" s="3"/>
      <c r="V56" s="11"/>
      <c r="W56" s="3"/>
      <c r="X56" s="3"/>
      <c r="Y56" s="3"/>
      <c r="Z56" s="3"/>
      <c r="AA56" s="11"/>
      <c r="AB56" s="3"/>
      <c r="AC56" s="3"/>
      <c r="AD56" s="3"/>
      <c r="AE56" s="3"/>
      <c r="AF56" s="11"/>
      <c r="AG56" s="3"/>
      <c r="AH56" s="3"/>
      <c r="AI56" s="3"/>
      <c r="AJ56" s="3"/>
      <c r="AK56" s="11"/>
      <c r="AL56" s="3"/>
      <c r="AN56" s="130"/>
    </row>
    <row r="57" spans="1:40" ht="18.75" customHeight="1" x14ac:dyDescent="0.15">
      <c r="B57" s="60" t="s">
        <v>5</v>
      </c>
      <c r="C57" s="13" t="s">
        <v>46</v>
      </c>
      <c r="F57" s="62"/>
      <c r="G57" s="62"/>
      <c r="H57" s="62"/>
      <c r="J57" s="63"/>
      <c r="L57" s="12"/>
      <c r="M57" s="14"/>
      <c r="N57" s="14"/>
      <c r="O57" s="1">
        <v>0</v>
      </c>
      <c r="P57" s="5"/>
      <c r="Q57" s="4"/>
      <c r="R57" s="5"/>
      <c r="S57" s="5"/>
      <c r="T57" s="1">
        <v>0</v>
      </c>
      <c r="U57" s="5"/>
      <c r="V57" s="4"/>
      <c r="W57" s="5"/>
      <c r="X57" s="5"/>
      <c r="Y57" s="1">
        <v>0</v>
      </c>
      <c r="Z57" s="5"/>
      <c r="AA57" s="4"/>
      <c r="AB57" s="5"/>
      <c r="AC57" s="5"/>
      <c r="AD57" s="1">
        <v>0</v>
      </c>
      <c r="AE57" s="5"/>
      <c r="AF57" s="4"/>
      <c r="AG57" s="5"/>
      <c r="AH57" s="5"/>
      <c r="AI57" s="1">
        <v>0</v>
      </c>
      <c r="AJ57" s="3"/>
      <c r="AK57" s="11"/>
      <c r="AL57" s="100">
        <f t="shared" ref="AL57:AL68" si="23">SUM(O57+T57+Y57+AD57+AI57)</f>
        <v>0</v>
      </c>
      <c r="AN57" s="130"/>
    </row>
    <row r="58" spans="1:40" ht="18.75" customHeight="1" x14ac:dyDescent="0.15">
      <c r="B58" s="60" t="s">
        <v>6</v>
      </c>
      <c r="C58" s="13" t="s">
        <v>47</v>
      </c>
      <c r="F58" s="62"/>
      <c r="G58" s="62"/>
      <c r="H58" s="62"/>
      <c r="J58" s="63"/>
      <c r="L58" s="12"/>
      <c r="M58" s="14"/>
      <c r="N58" s="14"/>
      <c r="O58" s="1">
        <v>0</v>
      </c>
      <c r="P58" s="5"/>
      <c r="Q58" s="4"/>
      <c r="R58" s="5"/>
      <c r="S58" s="5"/>
      <c r="T58" s="1">
        <v>0</v>
      </c>
      <c r="U58" s="5"/>
      <c r="V58" s="4"/>
      <c r="W58" s="5"/>
      <c r="X58" s="5"/>
      <c r="Y58" s="1">
        <v>0</v>
      </c>
      <c r="Z58" s="5"/>
      <c r="AA58" s="4"/>
      <c r="AB58" s="5"/>
      <c r="AC58" s="5"/>
      <c r="AD58" s="1">
        <v>0</v>
      </c>
      <c r="AE58" s="5"/>
      <c r="AF58" s="4"/>
      <c r="AG58" s="5"/>
      <c r="AH58" s="5"/>
      <c r="AI58" s="1">
        <v>0</v>
      </c>
      <c r="AJ58" s="3"/>
      <c r="AK58" s="11"/>
      <c r="AL58" s="100">
        <f t="shared" si="23"/>
        <v>0</v>
      </c>
      <c r="AN58" s="130"/>
    </row>
    <row r="59" spans="1:40" ht="18.75" customHeight="1" x14ac:dyDescent="0.15">
      <c r="B59" s="60" t="s">
        <v>7</v>
      </c>
      <c r="C59" s="13" t="s">
        <v>48</v>
      </c>
      <c r="F59" s="62"/>
      <c r="G59" s="62"/>
      <c r="H59" s="62"/>
      <c r="J59" s="63"/>
      <c r="L59" s="12"/>
      <c r="M59" s="14"/>
      <c r="N59" s="14"/>
      <c r="O59" s="1">
        <v>0</v>
      </c>
      <c r="P59" s="5"/>
      <c r="Q59" s="4"/>
      <c r="R59" s="5"/>
      <c r="S59" s="5"/>
      <c r="T59" s="1">
        <v>0</v>
      </c>
      <c r="U59" s="5"/>
      <c r="V59" s="4"/>
      <c r="W59" s="5"/>
      <c r="X59" s="5"/>
      <c r="Y59" s="1">
        <v>0</v>
      </c>
      <c r="Z59" s="5"/>
      <c r="AA59" s="4"/>
      <c r="AB59" s="5"/>
      <c r="AC59" s="5"/>
      <c r="AD59" s="1">
        <v>0</v>
      </c>
      <c r="AE59" s="5"/>
      <c r="AF59" s="4"/>
      <c r="AG59" s="5"/>
      <c r="AH59" s="5"/>
      <c r="AI59" s="1">
        <v>0</v>
      </c>
      <c r="AJ59" s="3"/>
      <c r="AK59" s="11"/>
      <c r="AL59" s="100">
        <f t="shared" si="23"/>
        <v>0</v>
      </c>
      <c r="AN59" s="130"/>
    </row>
    <row r="60" spans="1:40" ht="18.75" customHeight="1" x14ac:dyDescent="0.15">
      <c r="B60" s="60" t="s">
        <v>8</v>
      </c>
      <c r="C60" s="13" t="s">
        <v>49</v>
      </c>
      <c r="F60" s="62"/>
      <c r="G60" s="62"/>
      <c r="H60" s="62"/>
      <c r="J60" s="63"/>
      <c r="L60" s="12"/>
      <c r="M60" s="14"/>
      <c r="N60" s="14"/>
      <c r="O60" s="1">
        <v>0</v>
      </c>
      <c r="P60" s="5"/>
      <c r="Q60" s="4"/>
      <c r="R60" s="5"/>
      <c r="S60" s="5"/>
      <c r="T60" s="1">
        <v>0</v>
      </c>
      <c r="U60" s="5"/>
      <c r="V60" s="4"/>
      <c r="W60" s="5"/>
      <c r="X60" s="5"/>
      <c r="Y60" s="1">
        <v>0</v>
      </c>
      <c r="Z60" s="5"/>
      <c r="AA60" s="4"/>
      <c r="AB60" s="5"/>
      <c r="AC60" s="5"/>
      <c r="AD60" s="1">
        <v>0</v>
      </c>
      <c r="AE60" s="5"/>
      <c r="AF60" s="4"/>
      <c r="AG60" s="5"/>
      <c r="AH60" s="5"/>
      <c r="AI60" s="1">
        <v>0</v>
      </c>
      <c r="AJ60" s="3"/>
      <c r="AK60" s="11"/>
      <c r="AL60" s="100">
        <f t="shared" si="23"/>
        <v>0</v>
      </c>
      <c r="AN60" s="130"/>
    </row>
    <row r="61" spans="1:40" ht="18.75" customHeight="1" x14ac:dyDescent="0.15">
      <c r="B61" s="60" t="s">
        <v>12</v>
      </c>
      <c r="C61" s="13" t="s">
        <v>50</v>
      </c>
      <c r="F61" s="62"/>
      <c r="G61" s="62"/>
      <c r="H61" s="62"/>
      <c r="J61" s="63"/>
      <c r="L61" s="12"/>
      <c r="M61" s="14"/>
      <c r="N61" s="14"/>
      <c r="O61" s="5"/>
      <c r="P61" s="5"/>
      <c r="Q61" s="4"/>
      <c r="R61" s="5"/>
      <c r="S61" s="5"/>
      <c r="T61" s="5"/>
      <c r="U61" s="5"/>
      <c r="V61" s="4"/>
      <c r="W61" s="5"/>
      <c r="X61" s="5"/>
      <c r="Y61" s="5"/>
      <c r="Z61" s="5"/>
      <c r="AA61" s="4"/>
      <c r="AB61" s="5"/>
      <c r="AC61" s="5"/>
      <c r="AD61" s="5"/>
      <c r="AE61" s="5"/>
      <c r="AF61" s="4"/>
      <c r="AG61" s="5"/>
      <c r="AH61" s="5"/>
      <c r="AI61" s="5"/>
      <c r="AJ61" s="3"/>
      <c r="AK61" s="11"/>
      <c r="AL61" s="3"/>
      <c r="AN61" s="130"/>
    </row>
    <row r="62" spans="1:40" ht="18.75" customHeight="1" x14ac:dyDescent="0.25">
      <c r="B62" s="64"/>
      <c r="C62" s="59" t="s">
        <v>52</v>
      </c>
      <c r="D62" s="186"/>
      <c r="E62" s="187"/>
      <c r="F62" s="187"/>
      <c r="G62" s="187"/>
      <c r="H62" s="187"/>
      <c r="I62" s="187"/>
      <c r="J62" s="187"/>
      <c r="L62" s="12"/>
      <c r="M62" s="14"/>
      <c r="N62" s="14"/>
      <c r="O62" s="1">
        <v>0</v>
      </c>
      <c r="P62" s="5"/>
      <c r="Q62" s="4"/>
      <c r="R62" s="5"/>
      <c r="S62" s="5"/>
      <c r="T62" s="1">
        <v>0</v>
      </c>
      <c r="U62" s="5"/>
      <c r="V62" s="4"/>
      <c r="W62" s="5"/>
      <c r="X62" s="5"/>
      <c r="Y62" s="1">
        <v>0</v>
      </c>
      <c r="Z62" s="5"/>
      <c r="AA62" s="4"/>
      <c r="AB62" s="5"/>
      <c r="AC62" s="5"/>
      <c r="AD62" s="1">
        <v>0</v>
      </c>
      <c r="AE62" s="5"/>
      <c r="AF62" s="4"/>
      <c r="AG62" s="5"/>
      <c r="AH62" s="5"/>
      <c r="AI62" s="1">
        <v>0</v>
      </c>
      <c r="AJ62" s="3"/>
      <c r="AK62" s="11"/>
      <c r="AL62" s="100">
        <f t="shared" si="23"/>
        <v>0</v>
      </c>
      <c r="AN62" s="130"/>
    </row>
    <row r="63" spans="1:40" ht="18.75" customHeight="1" x14ac:dyDescent="0.25">
      <c r="B63" s="64"/>
      <c r="C63" s="59" t="s">
        <v>53</v>
      </c>
      <c r="D63" s="186"/>
      <c r="E63" s="187"/>
      <c r="F63" s="187"/>
      <c r="G63" s="187"/>
      <c r="H63" s="187"/>
      <c r="I63" s="187"/>
      <c r="J63" s="187"/>
      <c r="L63" s="12"/>
      <c r="M63" s="14"/>
      <c r="N63" s="14"/>
      <c r="O63" s="1">
        <v>0</v>
      </c>
      <c r="P63" s="5"/>
      <c r="Q63" s="4"/>
      <c r="R63" s="5"/>
      <c r="S63" s="5"/>
      <c r="T63" s="1">
        <v>0</v>
      </c>
      <c r="U63" s="5"/>
      <c r="V63" s="4"/>
      <c r="W63" s="5"/>
      <c r="X63" s="5"/>
      <c r="Y63" s="1">
        <v>0</v>
      </c>
      <c r="Z63" s="5"/>
      <c r="AA63" s="4"/>
      <c r="AB63" s="5"/>
      <c r="AC63" s="5"/>
      <c r="AD63" s="1">
        <v>0</v>
      </c>
      <c r="AE63" s="5"/>
      <c r="AF63" s="4"/>
      <c r="AG63" s="5"/>
      <c r="AH63" s="5"/>
      <c r="AI63" s="1">
        <v>0</v>
      </c>
      <c r="AJ63" s="3"/>
      <c r="AK63" s="11"/>
      <c r="AL63" s="100">
        <f t="shared" si="23"/>
        <v>0</v>
      </c>
      <c r="AN63" s="130"/>
    </row>
    <row r="64" spans="1:40" ht="18.75" customHeight="1" x14ac:dyDescent="0.25">
      <c r="B64" s="64"/>
      <c r="C64" s="59" t="s">
        <v>54</v>
      </c>
      <c r="D64" s="186"/>
      <c r="E64" s="187"/>
      <c r="F64" s="187"/>
      <c r="G64" s="187"/>
      <c r="H64" s="187"/>
      <c r="I64" s="187"/>
      <c r="J64" s="187"/>
      <c r="L64" s="12"/>
      <c r="M64" s="14"/>
      <c r="N64" s="14"/>
      <c r="O64" s="1">
        <v>0</v>
      </c>
      <c r="P64" s="5"/>
      <c r="Q64" s="4"/>
      <c r="R64" s="5"/>
      <c r="S64" s="5"/>
      <c r="T64" s="1">
        <v>0</v>
      </c>
      <c r="U64" s="5"/>
      <c r="V64" s="4"/>
      <c r="W64" s="5"/>
      <c r="X64" s="5"/>
      <c r="Y64" s="1">
        <v>0</v>
      </c>
      <c r="Z64" s="5"/>
      <c r="AA64" s="4"/>
      <c r="AB64" s="5"/>
      <c r="AC64" s="5"/>
      <c r="AD64" s="1">
        <v>0</v>
      </c>
      <c r="AE64" s="5"/>
      <c r="AF64" s="4"/>
      <c r="AG64" s="5"/>
      <c r="AH64" s="5"/>
      <c r="AI64" s="1">
        <v>0</v>
      </c>
      <c r="AJ64" s="3"/>
      <c r="AK64" s="11"/>
      <c r="AL64" s="100">
        <f t="shared" si="23"/>
        <v>0</v>
      </c>
      <c r="AN64" s="130"/>
    </row>
    <row r="65" spans="1:44" ht="18.75" customHeight="1" x14ac:dyDescent="0.25">
      <c r="B65" s="64"/>
      <c r="C65" s="59" t="s">
        <v>55</v>
      </c>
      <c r="D65" s="186"/>
      <c r="E65" s="187"/>
      <c r="F65" s="187"/>
      <c r="G65" s="187"/>
      <c r="H65" s="187"/>
      <c r="I65" s="187"/>
      <c r="J65" s="187"/>
      <c r="L65" s="12"/>
      <c r="M65" s="14"/>
      <c r="N65" s="14"/>
      <c r="O65" s="1">
        <v>0</v>
      </c>
      <c r="P65" s="5"/>
      <c r="Q65" s="4"/>
      <c r="R65" s="5"/>
      <c r="S65" s="5"/>
      <c r="T65" s="1">
        <v>0</v>
      </c>
      <c r="U65" s="5"/>
      <c r="V65" s="4"/>
      <c r="W65" s="5"/>
      <c r="X65" s="5"/>
      <c r="Y65" s="1">
        <v>0</v>
      </c>
      <c r="Z65" s="5"/>
      <c r="AA65" s="4"/>
      <c r="AB65" s="5"/>
      <c r="AC65" s="5"/>
      <c r="AD65" s="1">
        <v>0</v>
      </c>
      <c r="AE65" s="5"/>
      <c r="AF65" s="4"/>
      <c r="AG65" s="5"/>
      <c r="AH65" s="5"/>
      <c r="AI65" s="1">
        <v>0</v>
      </c>
      <c r="AJ65" s="3"/>
      <c r="AK65" s="11"/>
      <c r="AL65" s="100">
        <f t="shared" si="23"/>
        <v>0</v>
      </c>
      <c r="AN65" s="130"/>
    </row>
    <row r="66" spans="1:44" ht="9.75" customHeight="1" x14ac:dyDescent="0.25">
      <c r="B66" s="64"/>
      <c r="C66" s="59"/>
      <c r="E66" s="17"/>
      <c r="F66" s="17"/>
      <c r="G66" s="17"/>
      <c r="H66" s="17"/>
      <c r="I66" s="17"/>
      <c r="J66" s="17"/>
      <c r="L66" s="12"/>
      <c r="M66" s="14"/>
      <c r="N66" s="14"/>
      <c r="O66" s="5"/>
      <c r="P66" s="5"/>
      <c r="Q66" s="4"/>
      <c r="R66" s="5"/>
      <c r="S66" s="5"/>
      <c r="T66" s="5"/>
      <c r="U66" s="5"/>
      <c r="V66" s="4"/>
      <c r="W66" s="5"/>
      <c r="X66" s="5"/>
      <c r="Y66" s="5"/>
      <c r="Z66" s="5"/>
      <c r="AA66" s="4"/>
      <c r="AB66" s="5"/>
      <c r="AC66" s="5"/>
      <c r="AD66" s="5"/>
      <c r="AE66" s="5"/>
      <c r="AF66" s="4"/>
      <c r="AG66" s="5"/>
      <c r="AH66" s="5"/>
      <c r="AI66" s="5"/>
      <c r="AJ66" s="3"/>
      <c r="AK66" s="11"/>
      <c r="AL66" s="3"/>
      <c r="AN66" s="130"/>
    </row>
    <row r="67" spans="1:44" ht="18.75" customHeight="1" x14ac:dyDescent="0.25">
      <c r="B67" s="60" t="s">
        <v>13</v>
      </c>
      <c r="C67" s="54" t="s">
        <v>187</v>
      </c>
      <c r="E67" s="17"/>
      <c r="F67" s="17"/>
      <c r="G67" s="17"/>
      <c r="H67" s="17"/>
      <c r="I67" s="17"/>
      <c r="J67" s="17"/>
      <c r="L67" s="12"/>
      <c r="M67" s="14"/>
      <c r="N67" s="14"/>
      <c r="O67" s="1">
        <v>0</v>
      </c>
      <c r="P67" s="5"/>
      <c r="Q67" s="4"/>
      <c r="R67" s="5"/>
      <c r="S67" s="5"/>
      <c r="T67" s="1">
        <v>0</v>
      </c>
      <c r="U67" s="5"/>
      <c r="V67" s="4"/>
      <c r="W67" s="5"/>
      <c r="X67" s="5"/>
      <c r="Y67" s="1">
        <v>0</v>
      </c>
      <c r="Z67" s="5"/>
      <c r="AA67" s="4"/>
      <c r="AB67" s="5"/>
      <c r="AC67" s="5"/>
      <c r="AD67" s="1">
        <v>0</v>
      </c>
      <c r="AE67" s="5"/>
      <c r="AF67" s="4"/>
      <c r="AG67" s="5"/>
      <c r="AH67" s="5"/>
      <c r="AI67" s="1">
        <v>0</v>
      </c>
      <c r="AJ67" s="3"/>
      <c r="AK67" s="11"/>
      <c r="AL67" s="100">
        <f t="shared" si="23"/>
        <v>0</v>
      </c>
      <c r="AN67" s="130"/>
    </row>
    <row r="68" spans="1:44" ht="18.75" customHeight="1" x14ac:dyDescent="0.2">
      <c r="B68" s="60" t="s">
        <v>70</v>
      </c>
      <c r="C68" s="13" t="s">
        <v>71</v>
      </c>
      <c r="D68" s="182"/>
      <c r="E68" s="183"/>
      <c r="F68" s="183"/>
      <c r="G68" s="183"/>
      <c r="H68" s="183"/>
      <c r="I68" s="183"/>
      <c r="J68" s="183"/>
      <c r="L68" s="12"/>
      <c r="M68" s="14"/>
      <c r="N68" s="14"/>
      <c r="O68" s="2">
        <v>0</v>
      </c>
      <c r="P68" s="5"/>
      <c r="Q68" s="4"/>
      <c r="R68" s="5"/>
      <c r="S68" s="5"/>
      <c r="T68" s="2">
        <v>0</v>
      </c>
      <c r="U68" s="5"/>
      <c r="V68" s="4"/>
      <c r="W68" s="5"/>
      <c r="X68" s="5"/>
      <c r="Y68" s="2">
        <v>0</v>
      </c>
      <c r="Z68" s="5"/>
      <c r="AA68" s="4"/>
      <c r="AB68" s="5"/>
      <c r="AC68" s="5"/>
      <c r="AD68" s="2">
        <v>0</v>
      </c>
      <c r="AE68" s="5"/>
      <c r="AF68" s="4"/>
      <c r="AG68" s="5"/>
      <c r="AH68" s="5"/>
      <c r="AI68" s="2">
        <v>0</v>
      </c>
      <c r="AJ68" s="3"/>
      <c r="AK68" s="11"/>
      <c r="AL68" s="101">
        <f t="shared" si="23"/>
        <v>0</v>
      </c>
      <c r="AN68" s="130"/>
    </row>
    <row r="69" spans="1:44" ht="18.75" customHeight="1" x14ac:dyDescent="0.15">
      <c r="B69" s="64"/>
      <c r="C69" s="14" t="s">
        <v>51</v>
      </c>
      <c r="F69" s="62"/>
      <c r="G69" s="62"/>
      <c r="H69" s="62"/>
      <c r="J69" s="63"/>
      <c r="L69" s="12"/>
      <c r="M69" s="14"/>
      <c r="N69" s="14"/>
      <c r="O69" s="100">
        <f>SUM(O57:O68)</f>
        <v>0</v>
      </c>
      <c r="P69" s="3"/>
      <c r="Q69" s="11"/>
      <c r="R69" s="3"/>
      <c r="S69" s="3"/>
      <c r="T69" s="100">
        <f>SUM(T57:T68)</f>
        <v>0</v>
      </c>
      <c r="U69" s="3"/>
      <c r="V69" s="11"/>
      <c r="W69" s="3"/>
      <c r="X69" s="3"/>
      <c r="Y69" s="100">
        <f>SUM(Y57:Y68)</f>
        <v>0</v>
      </c>
      <c r="Z69" s="3"/>
      <c r="AA69" s="11"/>
      <c r="AB69" s="3"/>
      <c r="AC69" s="3"/>
      <c r="AD69" s="100">
        <f>SUM(AD57:AD68)</f>
        <v>0</v>
      </c>
      <c r="AE69" s="3"/>
      <c r="AF69" s="11"/>
      <c r="AG69" s="3"/>
      <c r="AH69" s="3"/>
      <c r="AI69" s="100">
        <f>SUM(AI57:AI68)</f>
        <v>0</v>
      </c>
      <c r="AJ69" s="3"/>
      <c r="AK69" s="11"/>
      <c r="AL69" s="100">
        <f>SUM(AL57:AL68)</f>
        <v>0</v>
      </c>
      <c r="AN69" s="130"/>
    </row>
    <row r="70" spans="1:44" ht="10.5" customHeight="1" x14ac:dyDescent="0.15">
      <c r="B70" s="64"/>
      <c r="F70" s="62"/>
      <c r="G70" s="62"/>
      <c r="H70" s="62"/>
      <c r="J70" s="63"/>
      <c r="L70" s="12"/>
      <c r="M70" s="14"/>
      <c r="N70" s="14"/>
      <c r="O70" s="3"/>
      <c r="P70" s="3"/>
      <c r="Q70" s="11"/>
      <c r="R70" s="3"/>
      <c r="S70" s="3"/>
      <c r="T70" s="3"/>
      <c r="U70" s="3"/>
      <c r="V70" s="11"/>
      <c r="W70" s="3"/>
      <c r="X70" s="3"/>
      <c r="Y70" s="3"/>
      <c r="Z70" s="3"/>
      <c r="AA70" s="11"/>
      <c r="AB70" s="3"/>
      <c r="AC70" s="3"/>
      <c r="AD70" s="3"/>
      <c r="AE70" s="3"/>
      <c r="AF70" s="11"/>
      <c r="AG70" s="3"/>
      <c r="AH70" s="3"/>
      <c r="AI70" s="3"/>
      <c r="AJ70" s="3"/>
      <c r="AK70" s="11"/>
      <c r="AL70" s="3"/>
      <c r="AN70" s="130"/>
    </row>
    <row r="71" spans="1:44" ht="18.75" customHeight="1" x14ac:dyDescent="0.15">
      <c r="A71" s="65" t="s">
        <v>58</v>
      </c>
      <c r="B71" s="65" t="s">
        <v>57</v>
      </c>
      <c r="D71" s="66"/>
      <c r="E71" s="66"/>
      <c r="F71" s="66"/>
      <c r="G71" s="66"/>
      <c r="H71" s="66"/>
      <c r="I71" s="66"/>
      <c r="J71" s="66"/>
      <c r="K71" s="66"/>
      <c r="L71" s="67"/>
      <c r="M71" s="66"/>
      <c r="N71" s="66"/>
      <c r="O71" s="100">
        <f>SUM(O37+O42+O40+O41+O47+O54+O69)</f>
        <v>0</v>
      </c>
      <c r="P71" s="22"/>
      <c r="Q71" s="6"/>
      <c r="R71" s="7"/>
      <c r="S71" s="7"/>
      <c r="T71" s="100">
        <f>SUM(T37+T42+T40+T41+T47+T54+T69)</f>
        <v>0</v>
      </c>
      <c r="U71" s="22"/>
      <c r="V71" s="6"/>
      <c r="W71" s="7"/>
      <c r="X71" s="7"/>
      <c r="Y71" s="100">
        <f>SUM(Y37+Y42+Y40+Y41+Y47+Y54+Y69)</f>
        <v>0</v>
      </c>
      <c r="Z71" s="22"/>
      <c r="AA71" s="6"/>
      <c r="AB71" s="7"/>
      <c r="AC71" s="7"/>
      <c r="AD71" s="100">
        <f>SUM(AD37+AD40+AD41+AD42+AD47+AD54+AD69)</f>
        <v>0</v>
      </c>
      <c r="AE71" s="22"/>
      <c r="AF71" s="6"/>
      <c r="AG71" s="7"/>
      <c r="AH71" s="7"/>
      <c r="AI71" s="100">
        <f>SUM(AI37+AI42+AI40+AI41+AI47+AI54+AI69)</f>
        <v>0</v>
      </c>
      <c r="AJ71" s="22"/>
      <c r="AK71" s="5"/>
      <c r="AL71" s="100">
        <f>SUM(O71+T71+Y71+AD71+AI71)</f>
        <v>0</v>
      </c>
      <c r="AN71" s="130"/>
    </row>
    <row r="72" spans="1:44" ht="9.75" customHeight="1" x14ac:dyDescent="0.15">
      <c r="B72" s="65"/>
      <c r="C72" s="65"/>
      <c r="D72" s="66"/>
      <c r="E72" s="66"/>
      <c r="F72" s="66"/>
      <c r="G72" s="66"/>
      <c r="H72" s="66"/>
      <c r="I72" s="66"/>
      <c r="J72" s="66"/>
      <c r="K72" s="66"/>
      <c r="L72" s="67"/>
      <c r="M72" s="66"/>
      <c r="N72" s="66"/>
      <c r="O72" s="5"/>
      <c r="P72" s="22"/>
      <c r="Q72" s="6"/>
      <c r="R72" s="7"/>
      <c r="S72" s="7"/>
      <c r="T72" s="5"/>
      <c r="U72" s="22"/>
      <c r="V72" s="6"/>
      <c r="W72" s="7"/>
      <c r="X72" s="7"/>
      <c r="Y72" s="5"/>
      <c r="Z72" s="22"/>
      <c r="AA72" s="6"/>
      <c r="AB72" s="7"/>
      <c r="AC72" s="7"/>
      <c r="AD72" s="5"/>
      <c r="AE72" s="22"/>
      <c r="AF72" s="6"/>
      <c r="AG72" s="7"/>
      <c r="AH72" s="7"/>
      <c r="AI72" s="5"/>
      <c r="AJ72" s="22"/>
      <c r="AK72" s="5"/>
      <c r="AL72" s="3"/>
      <c r="AN72" s="130"/>
    </row>
    <row r="73" spans="1:44" ht="18.75" customHeight="1" x14ac:dyDescent="0.15">
      <c r="A73" s="65" t="s">
        <v>61</v>
      </c>
      <c r="B73" s="65" t="s">
        <v>189</v>
      </c>
      <c r="D73" s="66"/>
      <c r="E73" s="66"/>
      <c r="K73" s="66"/>
      <c r="L73" s="67"/>
      <c r="M73" s="66"/>
      <c r="N73" s="66"/>
      <c r="O73" s="5"/>
      <c r="P73" s="22"/>
      <c r="Q73" s="6"/>
      <c r="R73" s="7"/>
      <c r="S73" s="7"/>
      <c r="T73" s="5"/>
      <c r="U73" s="22"/>
      <c r="V73" s="6"/>
      <c r="W73" s="7"/>
      <c r="X73" s="7"/>
      <c r="Y73" s="5"/>
      <c r="Z73" s="22"/>
      <c r="AA73" s="6"/>
      <c r="AB73" s="7"/>
      <c r="AC73" s="7"/>
      <c r="AD73" s="5"/>
      <c r="AE73" s="22"/>
      <c r="AF73" s="6"/>
      <c r="AG73" s="7"/>
      <c r="AH73" s="7"/>
      <c r="AI73" s="5"/>
      <c r="AJ73" s="22"/>
      <c r="AK73" s="5"/>
      <c r="AL73" s="3"/>
      <c r="AN73" s="130"/>
    </row>
    <row r="74" spans="1:44" ht="18.75" customHeight="1" x14ac:dyDescent="0.15">
      <c r="B74" s="14"/>
      <c r="D74" s="14"/>
      <c r="E74" s="14"/>
      <c r="F74" s="68" t="s">
        <v>59</v>
      </c>
      <c r="G74" s="68"/>
      <c r="H74" s="68"/>
      <c r="I74" s="14"/>
      <c r="J74" s="88">
        <v>0.505</v>
      </c>
      <c r="K74" s="14"/>
      <c r="L74" s="42"/>
      <c r="M74" s="14"/>
      <c r="N74" s="14"/>
      <c r="O74" s="104">
        <f>IF($J74&gt;0,SUM(O71-O67-O43-OR(StipendEx="Yes",ISBLANK(StipendEx))*O50-OR(TravelEx="Yes",ISBLANK(TravelEx))*O51-OR(SubsEx="Yes",ISBLANK(SubsEx))*O52-OR(OtherEx="Yes",ISBLANK(OtherEx))*O53-IF(O62&gt;25000,O62-25000,0)-IF(O63&gt;25000,O63-25000,0)-IF(O64&gt;25000,O64-25000,0)-IF(O65&gt;25000,O65-25000,0),0), 0)</f>
        <v>0</v>
      </c>
      <c r="P74" s="69"/>
      <c r="Q74" s="70"/>
      <c r="R74" s="71"/>
      <c r="S74" s="71"/>
      <c r="T74" s="104">
        <f>IF($J74&gt;0,SUM(T71-T67-T43-OR(StipendEx="yes", ISBLANK(StipendEx))*T50-OR(TravelEx="Yes", ISBLANK(TravelEx))*T51-OR(SubsEx="yes", ISBLANK(SubsEx))*T52-OR(OtherEx="yes",ISBLANK(OtherEx))*T53-IF(O62&lt;25000,(IF(T62&lt;SUM(25000-O62),0,(IF(T62=0,0,SUM(T62-SUM(25000-O62)))))),T62)-IF(O63&lt;25000,(IF(T63&lt;SUM(25000-O63),0,(IF(T63=0,0,SUM(T63-SUM(25000-O63)))))),T63)-IF(O64&lt;25000,(IF(T64&lt;SUM(25000-O64),0,(IF(T64=0,0,SUM(T64-SUM(25000-O64)))))),T64)-IF(O65&lt;25000,(IF(T65&lt;SUM(25000-O65),0,(IF(T65=0,0,SUM(T65-SUM(25000-O65)))))),T65),0),0)</f>
        <v>0</v>
      </c>
      <c r="U74" s="69"/>
      <c r="V74" s="72"/>
      <c r="W74" s="73"/>
      <c r="X74" s="73"/>
      <c r="Y74" s="104">
        <f>IF($J74&gt;0,SUM(Y71-Y67-Y43-OR(StipendEx="yes",ISBLANK(StipendEx))*Y50-OR(TravelEx="yes",ISBLANK(TravelEx))*Y51-OR(SubsEx="yes",ISBLANK(SubsEx))*Y52-OR(OtherEx="yes",ISBLANK(OtherEx))*Y53-IF(SUM(O62:T62)&lt;25000,(IF(Y62&lt;SUM(25000-SUM(O62:T62)),0,(IF(Y62=0,0,SUM(Y62-SUM(25000-SUM(O62:T62))))))),Y62)-IF(SUM(O63:T63)&lt;25000,(IF(Y63&lt;SUM(25000-SUM(O63:T63)),0,(IF(Y63=0,0,SUM(Y63-SUM(25000-SUM(O63:T63))))))),Y63)-IF(SUM(O64:T64)&lt;25000,(IF(Y64&lt;SUM(25000-SUM(O64:T64)),0,(IF(Y64=0,0,SUM(Y64-SUM(25000-SUM(O64:T64))))))),Y64)-IF(SUM(O65:T65)&lt;25000,(IF(Y65&lt;SUM(25000-SUM(O65:T65)),0,(IF(Y65=0,0,SUM(Y65-SUM(25000-SUM(O65:T65))))))),Y65),0),0)</f>
        <v>0</v>
      </c>
      <c r="Z74" s="69"/>
      <c r="AA74" s="72"/>
      <c r="AB74" s="73"/>
      <c r="AC74" s="73"/>
      <c r="AD74" s="104">
        <f>IF($J74&gt;0,SUM(AD71-AD67-AD43-OR(StipendEx="yes", ISBLANK(StipendEx))*AD50-OR(TravelEx="yes", ISBLANK(TravelEx))*AD51-OR(SubsEx="yes", ISBLANK(SubsEx))*AD52-OR(OtherEx="yes", ISBLANK(OtherEx))*AD53-IF(SUM(O62:Y62)&lt;25000,(IF(AD62&lt;SUM(25000-SUM(O62:Y62)),0,(IF(AD62=0,0,SUM(AD62-SUM(25000-SUM(O62:Y62))))))),AD62)-IF(SUM(O63:Y63)&lt;25000,(IF(AD63&lt;SUM(25000-SUM(O63:Y63)),0,(IF(AD63=0,0,SUM(AD63-SUM(25000-SUM(O63:Y63))))))),AD63)-IF(SUM(O64:Y64)&lt;25000,(IF(AD64&lt;SUM(25000-SUM(O64:Y64)),0,(IF(AD64=0,0,SUM(AD64-SUM(25000-SUM(O64:Y64))))))),AD64)-IF(SUM(O65:Y65)&lt;25000,(IF(AD65&lt;SUM(25000-SUM(O65:Y65)),0,(IF(AD65=0,0,SUM(AD65-SUM(25000-SUM(O65:Y65))))))),AD65),0),0)</f>
        <v>0</v>
      </c>
      <c r="AE74" s="69"/>
      <c r="AF74" s="72"/>
      <c r="AG74" s="73"/>
      <c r="AH74" s="73"/>
      <c r="AI74" s="104">
        <f>IF($J74&gt;0,SUM(AI71-AI67-AI43-OR(StipendEx="yes", ISBLANK(StipendEx))*AI50-OR(TravelEx="yes",ISBLANK(TravelEx))*AI51-OR(SubsEx="yes",ISBLANK(SubsEx))*AI52-OR(OtherEx="yes",ISBLANK(OtherEx))*AI53-IF(SUM(O62:AD62)&lt;25000,(IF(AI62&lt;SUM(25000-SUM(O62:AD62)),0,(IF(AI62=0,0,SUM(AI62-SUM(25000-SUM(O62:AD62))))))),AI62)-IF(SUM(O63:AD63)&lt;25000,(IF(AI63&lt;SUM(25000-SUM(O63:AD63)),0,(IF(AI63=0,0,SUM(AI63-SUM(25000-SUM(O63:AD63))))))),AI63)-IF(SUM(O64:AD64)&lt;25000,(IF(AI64&lt;SUM(25000-SUM(O64:AD64)),0,(IF(AI64=0,0,SUM(AI64-SUM(25000-SUM(O64:AD64))))))),AI64)-IF(SUM(O65:AD65)&lt;25000,(IF(AI65&lt;SUM(25000-SUM(O65:AD65)),0,(IF(AI65=0,0,SUM(AI65-SUM(25000-SUM(O65:AD65))))))),AI65),0),0)</f>
        <v>0</v>
      </c>
      <c r="AJ74" s="74"/>
      <c r="AK74" s="75"/>
      <c r="AL74" s="100">
        <f>SUM(O74+T74+Y74+AD74+AI74)</f>
        <v>0</v>
      </c>
      <c r="AN74" s="130"/>
    </row>
    <row r="75" spans="1:44" ht="18.75" customHeight="1" x14ac:dyDescent="0.15">
      <c r="B75" s="14"/>
      <c r="C75" s="68"/>
      <c r="E75" s="14"/>
      <c r="F75" s="68" t="s">
        <v>60</v>
      </c>
      <c r="G75" s="68"/>
      <c r="H75" s="68"/>
      <c r="I75" s="14"/>
      <c r="J75" s="89">
        <v>0</v>
      </c>
      <c r="K75" s="14"/>
      <c r="L75" s="42"/>
      <c r="M75" s="14"/>
      <c r="N75" s="14"/>
      <c r="O75" s="100">
        <f>IF($J75&gt;0,O71*$J75,0)</f>
        <v>0</v>
      </c>
      <c r="P75" s="8"/>
      <c r="Q75" s="11"/>
      <c r="R75" s="3"/>
      <c r="S75" s="3"/>
      <c r="T75" s="100">
        <f>IF($J75&gt;0,T71*$J75,0)</f>
        <v>0</v>
      </c>
      <c r="U75" s="8"/>
      <c r="V75" s="9"/>
      <c r="W75" s="10"/>
      <c r="X75" s="10"/>
      <c r="Y75" s="100">
        <f>IF($J75&gt;0,Y71*$J75,0)</f>
        <v>0</v>
      </c>
      <c r="Z75" s="8"/>
      <c r="AA75" s="11"/>
      <c r="AB75" s="3"/>
      <c r="AC75" s="3"/>
      <c r="AD75" s="100">
        <f>IF($J75&gt;0,AD71*$J75,0)</f>
        <v>0</v>
      </c>
      <c r="AE75" s="8"/>
      <c r="AF75" s="11"/>
      <c r="AG75" s="3"/>
      <c r="AH75" s="3"/>
      <c r="AI75" s="100">
        <f>IF($J75&gt;0,AI71*$J75,0)</f>
        <v>0</v>
      </c>
      <c r="AJ75" s="22"/>
      <c r="AK75" s="5"/>
      <c r="AL75" s="100">
        <f>SUM(O75+T75+Y75+AD75+AI75)</f>
        <v>0</v>
      </c>
      <c r="AN75" s="130"/>
    </row>
    <row r="76" spans="1:44" ht="18.75" customHeight="1" x14ac:dyDescent="0.15">
      <c r="B76" s="76" t="s">
        <v>167</v>
      </c>
      <c r="D76" s="14"/>
      <c r="E76" s="14"/>
      <c r="F76" s="76"/>
      <c r="G76" s="76"/>
      <c r="H76" s="76"/>
      <c r="I76" s="76"/>
      <c r="K76" s="14"/>
      <c r="L76" s="42"/>
      <c r="M76" s="14"/>
      <c r="N76" s="14"/>
      <c r="O76" s="101">
        <f>O74*$J74+O75</f>
        <v>0</v>
      </c>
      <c r="P76" s="22"/>
      <c r="Q76" s="4"/>
      <c r="R76" s="5"/>
      <c r="S76" s="5"/>
      <c r="T76" s="101">
        <f>T74*$J74+T75</f>
        <v>0</v>
      </c>
      <c r="U76" s="22"/>
      <c r="V76" s="6"/>
      <c r="W76" s="7"/>
      <c r="X76" s="7"/>
      <c r="Y76" s="101">
        <f>Y74*$J74+Y75</f>
        <v>0</v>
      </c>
      <c r="Z76" s="22"/>
      <c r="AA76" s="6"/>
      <c r="AB76" s="7"/>
      <c r="AC76" s="7"/>
      <c r="AD76" s="101">
        <f>AD74*$J74+AD75</f>
        <v>0</v>
      </c>
      <c r="AE76" s="22"/>
      <c r="AF76" s="6"/>
      <c r="AG76" s="7"/>
      <c r="AH76" s="7"/>
      <c r="AI76" s="101">
        <f>AI74*$J74+AI75</f>
        <v>0</v>
      </c>
      <c r="AJ76" s="5"/>
      <c r="AK76" s="4"/>
      <c r="AL76" s="101">
        <f>SUM(O76+T76+Y76+AD76+AI76)</f>
        <v>0</v>
      </c>
      <c r="AN76" s="130"/>
    </row>
    <row r="77" spans="1:44" s="14" customFormat="1" ht="18.75" customHeight="1" x14ac:dyDescent="0.2">
      <c r="A77" s="14" t="s">
        <v>64</v>
      </c>
      <c r="B77" s="76" t="s">
        <v>62</v>
      </c>
      <c r="D77" s="76"/>
      <c r="E77" s="76"/>
      <c r="K77" s="76"/>
      <c r="L77" s="77"/>
      <c r="M77" s="76"/>
      <c r="N77" s="76"/>
      <c r="O77" s="118">
        <f>SUM(O71+O76)</f>
        <v>0</v>
      </c>
      <c r="P77" s="119"/>
      <c r="Q77" s="120"/>
      <c r="R77" s="121"/>
      <c r="S77" s="121"/>
      <c r="T77" s="118">
        <f>SUM(T71+T76)</f>
        <v>0</v>
      </c>
      <c r="U77" s="119"/>
      <c r="V77" s="120"/>
      <c r="W77" s="121"/>
      <c r="X77" s="121"/>
      <c r="Y77" s="118">
        <f>SUM(Y71+Y76)</f>
        <v>0</v>
      </c>
      <c r="Z77" s="119"/>
      <c r="AA77" s="120"/>
      <c r="AB77" s="121"/>
      <c r="AC77" s="121"/>
      <c r="AD77" s="118">
        <f>SUM(AD71+AD76)</f>
        <v>0</v>
      </c>
      <c r="AE77" s="119"/>
      <c r="AF77" s="120"/>
      <c r="AG77" s="121"/>
      <c r="AH77" s="121"/>
      <c r="AI77" s="118">
        <f>SUM(AI71+AI76)</f>
        <v>0</v>
      </c>
      <c r="AJ77" s="119"/>
      <c r="AK77" s="122"/>
      <c r="AL77" s="118">
        <f>SUM(AL71+AL76)</f>
        <v>0</v>
      </c>
      <c r="AN77" s="133"/>
      <c r="AO77" s="134"/>
      <c r="AP77" s="134"/>
      <c r="AQ77" s="134"/>
      <c r="AR77" s="134"/>
    </row>
    <row r="78" spans="1:44" ht="15" customHeight="1" x14ac:dyDescent="0.15">
      <c r="L78" s="78"/>
      <c r="M78" s="79"/>
      <c r="N78" s="79"/>
      <c r="O78" s="80"/>
      <c r="P78" s="80"/>
      <c r="Q78" s="91"/>
      <c r="R78" s="80"/>
      <c r="S78" s="80"/>
      <c r="T78" s="80"/>
      <c r="U78" s="80"/>
      <c r="V78" s="92"/>
      <c r="W78" s="80"/>
      <c r="X78" s="80"/>
      <c r="Y78" s="80"/>
      <c r="Z78" s="80"/>
      <c r="AA78" s="92"/>
      <c r="AB78" s="80"/>
      <c r="AC78" s="80"/>
      <c r="AD78" s="80"/>
      <c r="AE78" s="80"/>
      <c r="AF78" s="92"/>
      <c r="AG78" s="80"/>
      <c r="AH78" s="80"/>
      <c r="AI78" s="80"/>
      <c r="AJ78" s="80"/>
      <c r="AK78" s="93"/>
      <c r="AL78" s="81"/>
      <c r="AM78" s="82"/>
      <c r="AN78" s="130"/>
    </row>
    <row r="79" spans="1:44" ht="18.75" hidden="1" customHeight="1" x14ac:dyDescent="0.15">
      <c r="F79" s="14" t="s">
        <v>11</v>
      </c>
      <c r="G79" s="14"/>
      <c r="H79" s="14"/>
      <c r="I79" s="14"/>
      <c r="AA79" s="80"/>
    </row>
    <row r="80" spans="1:44" ht="23.25" hidden="1" customHeight="1" x14ac:dyDescent="0.15">
      <c r="C80" s="83" t="s">
        <v>11</v>
      </c>
      <c r="J80" s="14" t="s">
        <v>11</v>
      </c>
      <c r="Y80" s="13" t="s">
        <v>3</v>
      </c>
      <c r="AD80" s="13" t="s">
        <v>3</v>
      </c>
    </row>
    <row r="81" spans="2:25" ht="26.25" hidden="1" customHeight="1" x14ac:dyDescent="0.25">
      <c r="C81" s="83" t="s">
        <v>65</v>
      </c>
      <c r="F81" s="43"/>
      <c r="G81" s="17"/>
      <c r="H81" s="43"/>
      <c r="Y81" s="13" t="s">
        <v>3</v>
      </c>
    </row>
    <row r="82" spans="2:25" ht="18" hidden="1" customHeight="1" x14ac:dyDescent="0.25">
      <c r="C82" s="83" t="s">
        <v>66</v>
      </c>
      <c r="F82" s="43"/>
      <c r="G82" s="17"/>
      <c r="H82" s="43"/>
    </row>
    <row r="83" spans="2:25" ht="18.75" hidden="1" customHeight="1" x14ac:dyDescent="0.25">
      <c r="C83"/>
      <c r="F83" s="43"/>
      <c r="G83" s="17"/>
      <c r="H83" s="43"/>
      <c r="J83"/>
    </row>
    <row r="84" spans="2:25" ht="15.75" hidden="1" customHeight="1" x14ac:dyDescent="0.25">
      <c r="F84" s="43"/>
      <c r="G84" s="17"/>
      <c r="H84" s="43"/>
    </row>
    <row r="85" spans="2:25" ht="17.25" hidden="1" customHeight="1" x14ac:dyDescent="0.25">
      <c r="F85" s="43"/>
      <c r="G85" s="17"/>
      <c r="H85" s="43"/>
    </row>
    <row r="86" spans="2:25" ht="20.25" hidden="1" customHeight="1" x14ac:dyDescent="0.25">
      <c r="F86" s="43"/>
      <c r="G86" s="17"/>
      <c r="H86" s="43"/>
    </row>
    <row r="87" spans="2:25" ht="20.25" hidden="1" customHeight="1" x14ac:dyDescent="0.25">
      <c r="F87" s="43"/>
      <c r="G87" s="17"/>
      <c r="H87" s="43"/>
    </row>
    <row r="88" spans="2:25" ht="27" hidden="1" customHeight="1" x14ac:dyDescent="0.25">
      <c r="F88" s="43"/>
      <c r="G88" s="17"/>
      <c r="H88" s="43"/>
    </row>
    <row r="89" spans="2:25" ht="20.25" hidden="1" customHeight="1" x14ac:dyDescent="0.25">
      <c r="F89" s="43"/>
      <c r="G89" s="17"/>
      <c r="H89" s="43"/>
      <c r="I89" s="17"/>
    </row>
    <row r="90" spans="2:25" ht="16" hidden="1" x14ac:dyDescent="0.25">
      <c r="F90" s="43"/>
      <c r="G90" s="17"/>
      <c r="H90" s="43"/>
    </row>
    <row r="92" spans="2:25" x14ac:dyDescent="0.15">
      <c r="B92" s="177" t="s">
        <v>188</v>
      </c>
      <c r="C92" s="177"/>
      <c r="D92" s="177"/>
      <c r="E92" s="177"/>
      <c r="F92" s="177"/>
      <c r="G92" s="177"/>
      <c r="H92" s="177"/>
    </row>
    <row r="93" spans="2:25" x14ac:dyDescent="0.15">
      <c r="B93" s="181"/>
      <c r="C93" s="181"/>
      <c r="D93" s="181"/>
      <c r="E93" s="181"/>
      <c r="F93" s="181"/>
      <c r="G93" s="181"/>
      <c r="H93" s="181"/>
    </row>
  </sheetData>
  <sheetProtection selectLockedCells="1" selectUnlockedCells="1"/>
  <mergeCells count="31">
    <mergeCell ref="A1:AM1"/>
    <mergeCell ref="A2:AM2"/>
    <mergeCell ref="AB6:AD6"/>
    <mergeCell ref="AG6:AI6"/>
    <mergeCell ref="AJ6:AM6"/>
    <mergeCell ref="AB4:AM4"/>
    <mergeCell ref="E4:O4"/>
    <mergeCell ref="E6:T6"/>
    <mergeCell ref="AL11:AL12"/>
    <mergeCell ref="AG9:AI9"/>
    <mergeCell ref="M9:O9"/>
    <mergeCell ref="R9:T9"/>
    <mergeCell ref="W9:Y9"/>
    <mergeCell ref="AB9:AD9"/>
    <mergeCell ref="C11:F11"/>
    <mergeCell ref="C13:D13"/>
    <mergeCell ref="C42:J42"/>
    <mergeCell ref="C14:D14"/>
    <mergeCell ref="C15:D15"/>
    <mergeCell ref="C16:D16"/>
    <mergeCell ref="C17:D17"/>
    <mergeCell ref="D68:J68"/>
    <mergeCell ref="C18:D18"/>
    <mergeCell ref="D63:J63"/>
    <mergeCell ref="D64:J64"/>
    <mergeCell ref="D65:J65"/>
    <mergeCell ref="D62:J62"/>
    <mergeCell ref="B39:F39"/>
    <mergeCell ref="B32:F32"/>
    <mergeCell ref="C40:J40"/>
    <mergeCell ref="C41:J41"/>
  </mergeCells>
  <phoneticPr fontId="0" type="noConversion"/>
  <conditionalFormatting sqref="M23">
    <cfRule type="expression" dxfId="39" priority="2" stopIfTrue="1">
      <formula>OR($M$23&gt;$C$23*12, AND(ISBLANK($C$23)=1, $M$23&gt;0))</formula>
    </cfRule>
  </conditionalFormatting>
  <conditionalFormatting sqref="M24">
    <cfRule type="expression" dxfId="38" priority="3" stopIfTrue="1">
      <formula>OR($M$24&gt;$C$24*12, AND(ISBLANK($C$24)=1, $M$24&gt;0))</formula>
    </cfRule>
  </conditionalFormatting>
  <conditionalFormatting sqref="M25">
    <cfRule type="expression" dxfId="37" priority="4" stopIfTrue="1">
      <formula>OR($M$25&gt;$C$25*12, AND(ISBLANK($C$25)=1, $M$25&gt;0))</formula>
    </cfRule>
  </conditionalFormatting>
  <conditionalFormatting sqref="M26">
    <cfRule type="expression" dxfId="36" priority="5" stopIfTrue="1">
      <formula>OR($M$26&gt;$C$26*12, AND(ISBLANK($C$26)=1, $M$26&gt;0))</formula>
    </cfRule>
  </conditionalFormatting>
  <conditionalFormatting sqref="R22">
    <cfRule type="expression" dxfId="35" priority="7" stopIfTrue="1">
      <formula>OR($R$22&gt;$C$22*12, AND(ISBLANK($C$22)=1, $R$22&gt;0))</formula>
    </cfRule>
  </conditionalFormatting>
  <conditionalFormatting sqref="R23">
    <cfRule type="expression" dxfId="34" priority="8" stopIfTrue="1">
      <formula>OR($R$23&gt;$C$23*12, AND(ISBLANK($C$23)=1, $R$23&gt;0))</formula>
    </cfRule>
  </conditionalFormatting>
  <conditionalFormatting sqref="R24">
    <cfRule type="expression" dxfId="33" priority="9" stopIfTrue="1">
      <formula>OR($R$24&gt;$C$24*12, AND(ISBLANK($C$24)=1, $R$24&gt;0))</formula>
    </cfRule>
  </conditionalFormatting>
  <conditionalFormatting sqref="R25">
    <cfRule type="expression" dxfId="32" priority="10" stopIfTrue="1">
      <formula>OR($R$25&gt;$C$25*12, AND(ISBLANK($C$25)=1, $R$25&gt;0))</formula>
    </cfRule>
  </conditionalFormatting>
  <conditionalFormatting sqref="R26">
    <cfRule type="expression" dxfId="31" priority="11" stopIfTrue="1">
      <formula>OR($R$26&gt;$C$26*12, AND(ISBLANK($C$26)=1, $R$26&gt;0))</formula>
    </cfRule>
  </conditionalFormatting>
  <conditionalFormatting sqref="R27">
    <cfRule type="expression" dxfId="30" priority="12" stopIfTrue="1">
      <formula>OR($R$27&gt;$C$27*12, AND(ISBLANK($C$27)=1, $R$27&gt;0))</formula>
    </cfRule>
  </conditionalFormatting>
  <conditionalFormatting sqref="W22">
    <cfRule type="expression" dxfId="29" priority="13" stopIfTrue="1">
      <formula>OR($W$22&gt;$C$22*12, AND(ISBLANK($C$22)=1, $W$22&gt;0))</formula>
    </cfRule>
  </conditionalFormatting>
  <conditionalFormatting sqref="W23">
    <cfRule type="expression" dxfId="28" priority="14" stopIfTrue="1">
      <formula>OR($W$23&gt;$C$23*12, AND(ISBLANK($C$23)=1, $W$23&gt;0))</formula>
    </cfRule>
  </conditionalFormatting>
  <conditionalFormatting sqref="W24">
    <cfRule type="expression" dxfId="27" priority="15" stopIfTrue="1">
      <formula>OR($W$24&gt;$C$24*12, AND(ISBLANK($C$24)=1, $W$24&gt;0))</formula>
    </cfRule>
  </conditionalFormatting>
  <conditionalFormatting sqref="W25">
    <cfRule type="expression" dxfId="26" priority="16" stopIfTrue="1">
      <formula>OR($W$25&gt;$C$25*12, AND(ISBLANK($C$25)=1, $W$25&gt;0))</formula>
    </cfRule>
  </conditionalFormatting>
  <conditionalFormatting sqref="W26">
    <cfRule type="expression" dxfId="25" priority="17" stopIfTrue="1">
      <formula>OR($W$26&gt;$C$26*12, AND(ISBLANK($C$26)=1, $W$26&gt;0))</formula>
    </cfRule>
  </conditionalFormatting>
  <conditionalFormatting sqref="W27">
    <cfRule type="expression" dxfId="24" priority="18" stopIfTrue="1">
      <formula>OR($W$27&gt;$C$27*12, AND(ISBLANK($C$27)=1, $W$27&gt;0))</formula>
    </cfRule>
  </conditionalFormatting>
  <conditionalFormatting sqref="AB22">
    <cfRule type="expression" dxfId="23" priority="19" stopIfTrue="1">
      <formula>OR($AB$22&gt;$C$22*12, AND(ISBLANK($C$22)=1, $AB$22&gt;0))</formula>
    </cfRule>
  </conditionalFormatting>
  <conditionalFormatting sqref="AB23">
    <cfRule type="expression" dxfId="22" priority="20" stopIfTrue="1">
      <formula>OR($AB$23&gt;$C$23*12, AND(ISBLANK($C$23)=1, $AB$23&gt;0))</formula>
    </cfRule>
  </conditionalFormatting>
  <conditionalFormatting sqref="AB24">
    <cfRule type="expression" dxfId="21" priority="21" stopIfTrue="1">
      <formula>OR($AB$24&gt;$C$24*12, AND(ISBLANK($C$24)=1, $AB$24&gt;0))</formula>
    </cfRule>
  </conditionalFormatting>
  <conditionalFormatting sqref="AB25">
    <cfRule type="expression" dxfId="20" priority="22" stopIfTrue="1">
      <formula>OR($AB$25&gt;$C$25*12, AND(ISBLANK($C$25)=1, $AB$25&gt;0))</formula>
    </cfRule>
  </conditionalFormatting>
  <conditionalFormatting sqref="AG22">
    <cfRule type="expression" dxfId="19" priority="23" stopIfTrue="1">
      <formula>OR($AG$22&gt;$C$22*12, AND(ISBLANK($C$22)=1, $AG$22&gt;0))</formula>
    </cfRule>
  </conditionalFormatting>
  <conditionalFormatting sqref="AB26">
    <cfRule type="expression" dxfId="18" priority="24" stopIfTrue="1">
      <formula>OR($AB$26&gt;$C$26*12, AND(ISBLANK($C$26)=1, $AB$26&gt;0))</formula>
    </cfRule>
  </conditionalFormatting>
  <conditionalFormatting sqref="AB27">
    <cfRule type="expression" dxfId="17" priority="25" stopIfTrue="1">
      <formula>OR($AB$27&gt;$C$27*12, AND(ISBLANK($C$27)=1, $AB$27&gt;0))</formula>
    </cfRule>
  </conditionalFormatting>
  <conditionalFormatting sqref="AG23">
    <cfRule type="expression" dxfId="16" priority="26" stopIfTrue="1">
      <formula>OR($AG$23&gt;$C$23*12, AND(ISBLANK($C$23)=1, $AG$23&gt;0))</formula>
    </cfRule>
  </conditionalFormatting>
  <conditionalFormatting sqref="AG24">
    <cfRule type="expression" dxfId="15" priority="27" stopIfTrue="1">
      <formula>OR($AG$24&gt;$C$24*12, AND(ISBLANK($C$24)=1, $AG$24&gt;0))</formula>
    </cfRule>
  </conditionalFormatting>
  <conditionalFormatting sqref="AG25">
    <cfRule type="expression" dxfId="14" priority="28" stopIfTrue="1">
      <formula>OR($AG$25&gt;$C$25*12, AND(ISBLANK($C$25)=1, $AG$25&gt;0))</formula>
    </cfRule>
  </conditionalFormatting>
  <conditionalFormatting sqref="AG26">
    <cfRule type="expression" dxfId="13" priority="29" stopIfTrue="1">
      <formula>OR($AG$26&gt;$C$26*12, AND(ISBLANK($C$26)=1, $AG$26&gt;0))</formula>
    </cfRule>
  </conditionalFormatting>
  <conditionalFormatting sqref="AG27">
    <cfRule type="expression" dxfId="12" priority="30" stopIfTrue="1">
      <formula>OR($AG$27&gt;$C$27*12, AND(ISBLANK($C$27)=1, $AG$27&gt;0))</formula>
    </cfRule>
  </conditionalFormatting>
  <conditionalFormatting sqref="AD42 O42 T42 Y42 AI42">
    <cfRule type="cellIs" priority="31" stopIfTrue="1" operator="equal">
      <formula>0</formula>
    </cfRule>
    <cfRule type="cellIs" dxfId="11" priority="32" stopIfTrue="1" operator="lessThan">
      <formula>5000</formula>
    </cfRule>
  </conditionalFormatting>
  <conditionalFormatting sqref="M22">
    <cfRule type="expression" dxfId="10" priority="33" stopIfTrue="1">
      <formula>OR($M$22&gt;$C$22*12, AND(ISBLANK($C$22)=1, $M$22&gt;0))</formula>
    </cfRule>
  </conditionalFormatting>
  <conditionalFormatting sqref="M27">
    <cfRule type="expression" dxfId="9" priority="1" stopIfTrue="1">
      <formula>OR($M$26&gt;$C$26*12, AND(ISBLANK($C$26)=1, $M$26&gt;0))</formula>
    </cfRule>
  </conditionalFormatting>
  <dataValidations xWindow="275" yWindow="484" count="26">
    <dataValidation allowBlank="1" showInputMessage="1" showErrorMessage="1" promptTitle="Fringe Rate" prompt="Suggested average rate for category. May be adjusted as needed to reflect actual historical values for individuals." sqref="L34:L36 K22:K27" xr:uid="{00000000-0002-0000-0000-000000000000}"/>
    <dataValidation allowBlank="1" showInputMessage="1" showErrorMessage="1" errorTitle="Title" error="Please select from drop-down menu." promptTitle="Title" prompt="Select University Title for Senior Personnel" sqref="F14:F18" xr:uid="{00000000-0002-0000-0000-000001000000}"/>
    <dataValidation allowBlank="1" showInputMessage="1" showErrorMessage="1" errorTitle="Title" error="Please select from drop-down menu." promptTitle="Title" prompt="Enter University Title for Senior Personnel" sqref="F13" xr:uid="{00000000-0002-0000-0000-000002000000}"/>
    <dataValidation type="list" showInputMessage="1" showErrorMessage="1" errorTitle="Yes/No" error="Is category exempt from indirect costs? Please select yes or no." promptTitle="Yes/No" prompt="Has sponsor stated that category is exempt from indirect costs? Please select yes or no." sqref="J50:J53" xr:uid="{00000000-0002-0000-0000-000003000000}">
      <formula1>$C$81:$C$82</formula1>
    </dataValidation>
    <dataValidation allowBlank="1" showInputMessage="1" showErrorMessage="1" promptTitle="Fringe Benefits" prompt="Amount is automatically calculated based on rates entered in Sections A &amp; B." sqref="O33:O34 T33:T34 Y33:Y34 AD33:AD34 AI33:AI34" xr:uid="{00000000-0002-0000-0000-000004000000}"/>
    <dataValidation type="whole" operator="greaterThanOrEqual" allowBlank="1" showInputMessage="1" showErrorMessage="1" promptTitle="Number of Participants" prompt="Enter total number of persons participating in workshop, conference, activity, etc." sqref="C54" xr:uid="{00000000-0002-0000-0000-000005000000}">
      <formula1>0</formula1>
    </dataValidation>
    <dataValidation allowBlank="1" showInputMessage="1" showErrorMessage="1" promptTitle="Fringe Rate" prompt="28% is suggested average rate for category. May be adjusted as needed to reflect actual historical values for individuals." sqref="J26:J27 J22:J24" xr:uid="{00000000-0002-0000-0000-000006000000}"/>
    <dataValidation allowBlank="1" showInputMessage="1" showErrorMessage="1" promptTitle="Fringe Rate" prompt="8.5% is suggested rate for category. May be adjusted as needed to reflect actual historical values for individuals." sqref="J25" xr:uid="{00000000-0002-0000-0000-000007000000}"/>
    <dataValidation allowBlank="1" showInputMessage="1" showErrorMessage="1" promptTitle="Other" prompt="Briefly describe &quot;other&quot; costs" sqref="D68:J68" xr:uid="{00000000-0002-0000-0000-000008000000}"/>
    <dataValidation type="decimal" allowBlank="1" showInputMessage="1" showErrorMessage="1" error="FTEs limited to 12 months/year maximum" promptTitle="Full Time Equivalent (FTE)" prompt="Enter number of months per year for which salary is requested." sqref="M13:M18 R13:R18 W13:W18 AB13:AB18 AG13:AG18" xr:uid="{00000000-0002-0000-0000-000009000000}">
      <formula1>0</formula1>
      <formula2>12</formula2>
    </dataValidation>
    <dataValidation type="whole" operator="greaterThanOrEqual" allowBlank="1" showInputMessage="1" showErrorMessage="1" promptTitle="Monthly Base" prompt="Enter the monthly base salary for Senior Personnel" sqref="H13:H18" xr:uid="{00000000-0002-0000-0000-00000A000000}">
      <formula1>0</formula1>
    </dataValidation>
    <dataValidation allowBlank="1" showErrorMessage="1" sqref="G13:G18" xr:uid="{00000000-0002-0000-0000-00000B000000}"/>
    <dataValidation type="whole" operator="greaterThanOrEqual" allowBlank="1" showInputMessage="1" showErrorMessage="1" prompt="Enter number of other personnel.  This number must be an integer value." sqref="C22:C27" xr:uid="{00000000-0002-0000-0000-00000C000000}">
      <formula1>0</formula1>
    </dataValidation>
    <dataValidation type="decimal" allowBlank="1" showInputMessage="1" showErrorMessage="1" promptTitle="Fringe Rate" prompt="28% is suggested average rate for category. May be adjusted as needed to reflect actual historical values for individuals." sqref="J13:J18" xr:uid="{00000000-0002-0000-0000-00000D000000}">
      <formula1>0.0851</formula1>
      <formula2>0.65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R22 M22 W22 AB22 AG22" xr:uid="{00000000-0002-0000-0000-00000E000000}">
      <formula1>0</formula1>
      <formula2>IF(ISBLANK($C22)=TRUE,0,12*$C22)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3 R23 W23 AB23 AG23" xr:uid="{00000000-0002-0000-0000-00000F000000}">
      <formula1>0</formula1>
      <formula2>IF(ISBLANK($C23)=TRUE,0,12*$C23)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GRAs with half-time appointments (20hr) are limited to 6 FTEs._x000a__x000a_If this cell turns red, that means you have an invalid input.  There are more FTEs than 12x the # of GRAs.  Please correct." sqref="AG24 M24 R24 W24 AB24" xr:uid="{00000000-0002-0000-0000-000010000000}">
      <formula1>0</formula1>
      <formula2>IF(ISBLANK($C24)=TRUE,0,12*$C24)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5 R25 W25 AB25 AG25" xr:uid="{00000000-0002-0000-0000-000011000000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M26:M27 R26 W26 AB26 AG26" xr:uid="{00000000-0002-0000-0000-000012000000}">
      <formula1>0</formula1>
      <formula2>IF(ISBLANK($C26)=TRUE,0,12*$C26)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AG27 R27 W27 AB27" xr:uid="{00000000-0002-0000-0000-000013000000}">
      <formula1>0</formula1>
      <formula2>IF(ISBLANK($C27)=TRUE,0,12*$C27)</formula2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H8" xr:uid="{00000000-0002-0000-0000-000015000000}">
      <formula1>0</formula1>
    </dataValidation>
    <dataValidation type="whole" operator="greaterThanOrEqual" allowBlank="1" showInputMessage="1" showErrorMessage="1" promptTitle="Monthly Base" prompt="Enter the montly base salary for the other personnel" sqref="H22:H27" xr:uid="{00000000-0002-0000-0000-000016000000}">
      <formula1>0</formula1>
    </dataValidation>
    <dataValidation type="whole" operator="greaterThanOrEqual" allowBlank="1" showInputMessage="1" showErrorMessage="1" error="Please enter a dollar amount greater or equal to $5,000" prompt="Each itemized equipment item must be greater than $5,000 and have a life span greater than a year._x000a__x000a_If cell is red, please enter $0 or an amount greater than or equal to $5,000" sqref="O42 T42 Y42 AD42 AI42" xr:uid="{00000000-0002-0000-0000-000017000000}">
      <formula1>0</formula1>
    </dataValidation>
    <dataValidation type="whole" operator="greaterThanOrEqual" allowBlank="1" showInputMessage="1" showErrorMessage="1" sqref="O45:O46 T45:T46 Y45:Y46 AD45:AD46 AI45:AI46 O50:O53 T50:T53 Y50:Y53 AD50:AD53 AI50:AI53 O57:O60 T57:T60 Y57:Y60 AD57:AD60 AI57:AI60 O62:O65 T62:T65 Y62:Y65 AD62:AD65 AI62:AI65 O67:O68 T67:T68 Y67:Y68 AD67:AD68 AI67:AI68" xr:uid="{00000000-0002-0000-0000-000018000000}">
      <formula1>0</formula1>
    </dataValidation>
    <dataValidation allowBlank="1" showInputMessage="1" showErrorMessage="1" prompt="Enter the Subawardee's name" sqref="D62:J65" xr:uid="{00000000-0002-0000-0000-000019000000}"/>
    <dataValidation type="decimal" operator="greaterThanOrEqual" showInputMessage="1" showErrorMessage="1" sqref="J74:J75" xr:uid="{00000000-0002-0000-0000-00001A000000}">
      <formula1>0</formula1>
    </dataValidation>
  </dataValidations>
  <printOptions horizontalCentered="1"/>
  <pageMargins left="0.3" right="0.3" top="0.56999999999999995" bottom="0.73" header="0.5" footer="0.5"/>
  <pageSetup scale="35" fitToHeight="2" orientation="portrait" verticalDpi="4294967292" r:id="rId1"/>
  <headerFooter alignWithMargins="0">
    <oddFooter>&amp;R&amp;"Geneva,Italic"Last updated 02/20/08 by MAA</oddFooter>
  </headerFooter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75"/>
  <sheetViews>
    <sheetView topLeftCell="A7" zoomScaleNormal="100" workbookViewId="0">
      <selection activeCell="A34" sqref="A34"/>
    </sheetView>
  </sheetViews>
  <sheetFormatPr baseColWidth="10" defaultColWidth="11.33203125" defaultRowHeight="13" x14ac:dyDescent="0.2"/>
  <cols>
    <col min="1" max="1" width="11.6640625" bestFit="1" customWidth="1"/>
    <col min="2" max="2" width="11.33203125" customWidth="1"/>
    <col min="3" max="3" width="16.33203125" customWidth="1"/>
    <col min="4" max="4" width="1.83203125" customWidth="1"/>
    <col min="5" max="7" width="11.33203125" customWidth="1"/>
    <col min="8" max="8" width="14" customWidth="1"/>
    <col min="9" max="9" width="2.33203125" customWidth="1"/>
    <col min="10" max="12" width="11.33203125" customWidth="1"/>
    <col min="13" max="13" width="7" customWidth="1"/>
    <col min="14" max="14" width="9.33203125" customWidth="1"/>
  </cols>
  <sheetData>
    <row r="1" spans="1:1" x14ac:dyDescent="0.2">
      <c r="A1" t="s">
        <v>86</v>
      </c>
    </row>
    <row r="2" spans="1:1" x14ac:dyDescent="0.2">
      <c r="A2" t="s">
        <v>93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94</v>
      </c>
    </row>
    <row r="8" spans="1:1" x14ac:dyDescent="0.2">
      <c r="A8" t="s">
        <v>91</v>
      </c>
    </row>
    <row r="9" spans="1:1" x14ac:dyDescent="0.2">
      <c r="A9" t="s">
        <v>92</v>
      </c>
    </row>
    <row r="10" spans="1:1" x14ac:dyDescent="0.2">
      <c r="A10" t="s">
        <v>166</v>
      </c>
    </row>
    <row r="11" spans="1:1" x14ac:dyDescent="0.2">
      <c r="A11" s="124" t="s">
        <v>139</v>
      </c>
    </row>
    <row r="12" spans="1:1" x14ac:dyDescent="0.2">
      <c r="A12" s="163">
        <v>38234</v>
      </c>
    </row>
    <row r="13" spans="1:1" x14ac:dyDescent="0.2">
      <c r="A13" s="138" t="s">
        <v>115</v>
      </c>
    </row>
    <row r="14" spans="1:1" x14ac:dyDescent="0.2">
      <c r="A14" s="138" t="s">
        <v>116</v>
      </c>
    </row>
    <row r="15" spans="1:1" x14ac:dyDescent="0.2">
      <c r="A15" s="138" t="s">
        <v>132</v>
      </c>
    </row>
    <row r="16" spans="1:1" x14ac:dyDescent="0.2">
      <c r="A16" s="138" t="s">
        <v>133</v>
      </c>
    </row>
    <row r="17" spans="1:1" x14ac:dyDescent="0.2">
      <c r="A17" s="138" t="s">
        <v>137</v>
      </c>
    </row>
    <row r="18" spans="1:1" x14ac:dyDescent="0.2">
      <c r="A18" s="163">
        <v>38236</v>
      </c>
    </row>
    <row r="19" spans="1:1" x14ac:dyDescent="0.2">
      <c r="A19" s="137" t="s">
        <v>140</v>
      </c>
    </row>
    <row r="20" spans="1:1" x14ac:dyDescent="0.2">
      <c r="A20" s="137" t="s">
        <v>142</v>
      </c>
    </row>
    <row r="21" spans="1:1" x14ac:dyDescent="0.2">
      <c r="A21" s="137" t="s">
        <v>143</v>
      </c>
    </row>
    <row r="22" spans="1:1" x14ac:dyDescent="0.2">
      <c r="A22" s="137" t="s">
        <v>144</v>
      </c>
    </row>
    <row r="23" spans="1:1" x14ac:dyDescent="0.2">
      <c r="A23" s="137" t="s">
        <v>145</v>
      </c>
    </row>
    <row r="24" spans="1:1" x14ac:dyDescent="0.2">
      <c r="A24" s="137" t="s">
        <v>148</v>
      </c>
    </row>
    <row r="25" spans="1:1" x14ac:dyDescent="0.2">
      <c r="A25" s="137" t="s">
        <v>158</v>
      </c>
    </row>
    <row r="26" spans="1:1" x14ac:dyDescent="0.2">
      <c r="A26" s="137" t="s">
        <v>153</v>
      </c>
    </row>
    <row r="27" spans="1:1" x14ac:dyDescent="0.2">
      <c r="A27" s="137" t="s">
        <v>154</v>
      </c>
    </row>
    <row r="28" spans="1:1" x14ac:dyDescent="0.2">
      <c r="A28" s="137" t="s">
        <v>156</v>
      </c>
    </row>
    <row r="29" spans="1:1" x14ac:dyDescent="0.2">
      <c r="A29" s="137" t="s">
        <v>157</v>
      </c>
    </row>
    <row r="30" spans="1:1" x14ac:dyDescent="0.2">
      <c r="A30" s="137" t="s">
        <v>160</v>
      </c>
    </row>
    <row r="31" spans="1:1" x14ac:dyDescent="0.2">
      <c r="A31" s="137" t="s">
        <v>161</v>
      </c>
    </row>
    <row r="32" spans="1:1" x14ac:dyDescent="0.2">
      <c r="A32" s="137" t="s">
        <v>168</v>
      </c>
    </row>
    <row r="33" spans="1:10" x14ac:dyDescent="0.2">
      <c r="A33" s="137" t="s">
        <v>173</v>
      </c>
    </row>
    <row r="34" spans="1:10" x14ac:dyDescent="0.2">
      <c r="A34" s="137" t="s">
        <v>172</v>
      </c>
    </row>
    <row r="35" spans="1:10" x14ac:dyDescent="0.2">
      <c r="A35" s="137"/>
    </row>
    <row r="36" spans="1:10" x14ac:dyDescent="0.2">
      <c r="A36" t="s">
        <v>138</v>
      </c>
    </row>
    <row r="37" spans="1:10" ht="16" x14ac:dyDescent="0.25">
      <c r="A37" s="136" t="s">
        <v>136</v>
      </c>
    </row>
    <row r="38" spans="1:10" x14ac:dyDescent="0.2">
      <c r="A38" s="124" t="s">
        <v>95</v>
      </c>
    </row>
    <row r="39" spans="1:10" x14ac:dyDescent="0.2">
      <c r="A39" s="125" t="s">
        <v>104</v>
      </c>
    </row>
    <row r="40" spans="1:10" x14ac:dyDescent="0.2">
      <c r="A40" s="125" t="s">
        <v>105</v>
      </c>
    </row>
    <row r="41" spans="1:10" x14ac:dyDescent="0.2">
      <c r="A41" s="125" t="s">
        <v>113</v>
      </c>
    </row>
    <row r="42" spans="1:10" x14ac:dyDescent="0.2">
      <c r="A42" s="125" t="s">
        <v>106</v>
      </c>
    </row>
    <row r="43" spans="1:10" x14ac:dyDescent="0.2">
      <c r="A43" s="125" t="s">
        <v>107</v>
      </c>
    </row>
    <row r="44" spans="1:10" x14ac:dyDescent="0.2">
      <c r="A44" s="125" t="s">
        <v>103</v>
      </c>
    </row>
    <row r="45" spans="1:10" x14ac:dyDescent="0.2">
      <c r="A45" s="126" t="s">
        <v>100</v>
      </c>
      <c r="B45" t="s">
        <v>108</v>
      </c>
      <c r="E45" t="s">
        <v>109</v>
      </c>
      <c r="J45" t="s">
        <v>110</v>
      </c>
    </row>
    <row r="46" spans="1:10" x14ac:dyDescent="0.2">
      <c r="A46" s="126" t="s">
        <v>96</v>
      </c>
      <c r="B46" t="s">
        <v>108</v>
      </c>
      <c r="E46" t="s">
        <v>109</v>
      </c>
      <c r="J46" t="s">
        <v>110</v>
      </c>
    </row>
    <row r="47" spans="1:10" x14ac:dyDescent="0.2">
      <c r="A47" s="126" t="s">
        <v>97</v>
      </c>
      <c r="B47" t="s">
        <v>108</v>
      </c>
      <c r="E47" t="s">
        <v>109</v>
      </c>
      <c r="J47" t="s">
        <v>110</v>
      </c>
    </row>
    <row r="48" spans="1:10" x14ac:dyDescent="0.2">
      <c r="A48" s="126" t="s">
        <v>98</v>
      </c>
      <c r="B48" t="s">
        <v>108</v>
      </c>
      <c r="E48" t="s">
        <v>109</v>
      </c>
      <c r="J48" t="s">
        <v>110</v>
      </c>
    </row>
    <row r="49" spans="1:10" x14ac:dyDescent="0.2">
      <c r="A49" s="126" t="s">
        <v>99</v>
      </c>
      <c r="B49" t="s">
        <v>108</v>
      </c>
      <c r="E49" t="s">
        <v>109</v>
      </c>
      <c r="J49" t="s">
        <v>110</v>
      </c>
    </row>
    <row r="50" spans="1:10" x14ac:dyDescent="0.2">
      <c r="A50" s="125" t="s">
        <v>117</v>
      </c>
    </row>
    <row r="51" spans="1:10" x14ac:dyDescent="0.2">
      <c r="A51" s="124" t="s">
        <v>111</v>
      </c>
    </row>
    <row r="52" spans="1:10" x14ac:dyDescent="0.2">
      <c r="A52" s="125" t="s">
        <v>104</v>
      </c>
    </row>
    <row r="53" spans="1:10" x14ac:dyDescent="0.2">
      <c r="A53" s="125" t="s">
        <v>105</v>
      </c>
    </row>
    <row r="54" spans="1:10" x14ac:dyDescent="0.2">
      <c r="A54" s="125" t="s">
        <v>113</v>
      </c>
    </row>
    <row r="55" spans="1:10" x14ac:dyDescent="0.2">
      <c r="A55" s="125" t="s">
        <v>101</v>
      </c>
    </row>
    <row r="56" spans="1:10" x14ac:dyDescent="0.2">
      <c r="A56" s="125" t="s">
        <v>102</v>
      </c>
    </row>
    <row r="57" spans="1:10" x14ac:dyDescent="0.2">
      <c r="A57" s="125" t="s">
        <v>112</v>
      </c>
    </row>
    <row r="58" spans="1:10" x14ac:dyDescent="0.2">
      <c r="A58" s="126" t="s">
        <v>100</v>
      </c>
      <c r="B58" t="s">
        <v>108</v>
      </c>
      <c r="E58" t="s">
        <v>114</v>
      </c>
      <c r="J58" t="s">
        <v>118</v>
      </c>
    </row>
    <row r="59" spans="1:10" x14ac:dyDescent="0.2">
      <c r="A59" s="126" t="s">
        <v>96</v>
      </c>
      <c r="B59" t="s">
        <v>108</v>
      </c>
      <c r="E59" t="s">
        <v>114</v>
      </c>
      <c r="J59" t="s">
        <v>118</v>
      </c>
    </row>
    <row r="60" spans="1:10" x14ac:dyDescent="0.2">
      <c r="A60" s="126" t="s">
        <v>97</v>
      </c>
      <c r="B60" t="s">
        <v>108</v>
      </c>
      <c r="E60" t="s">
        <v>114</v>
      </c>
      <c r="J60" t="s">
        <v>118</v>
      </c>
    </row>
    <row r="61" spans="1:10" x14ac:dyDescent="0.2">
      <c r="A61" s="126" t="s">
        <v>98</v>
      </c>
      <c r="B61" t="s">
        <v>108</v>
      </c>
      <c r="E61" t="s">
        <v>114</v>
      </c>
      <c r="J61" t="s">
        <v>118</v>
      </c>
    </row>
    <row r="62" spans="1:10" x14ac:dyDescent="0.2">
      <c r="A62" s="126" t="s">
        <v>99</v>
      </c>
      <c r="B62" t="s">
        <v>108</v>
      </c>
      <c r="E62" t="s">
        <v>114</v>
      </c>
      <c r="J62" t="s">
        <v>118</v>
      </c>
    </row>
    <row r="63" spans="1:10" x14ac:dyDescent="0.2">
      <c r="A63" s="125" t="s">
        <v>117</v>
      </c>
    </row>
    <row r="64" spans="1:10" x14ac:dyDescent="0.2">
      <c r="A64" s="124" t="s">
        <v>119</v>
      </c>
    </row>
    <row r="65" spans="1:15" x14ac:dyDescent="0.2">
      <c r="A65" s="125" t="s">
        <v>105</v>
      </c>
    </row>
    <row r="66" spans="1:15" x14ac:dyDescent="0.2">
      <c r="A66" s="125" t="s">
        <v>120</v>
      </c>
    </row>
    <row r="67" spans="1:15" x14ac:dyDescent="0.2">
      <c r="A67" s="126" t="s">
        <v>100</v>
      </c>
      <c r="B67" s="124" t="s">
        <v>65</v>
      </c>
    </row>
    <row r="68" spans="1:15" x14ac:dyDescent="0.2">
      <c r="A68" s="126" t="s">
        <v>96</v>
      </c>
      <c r="B68" s="124" t="s">
        <v>65</v>
      </c>
    </row>
    <row r="69" spans="1:15" x14ac:dyDescent="0.2">
      <c r="A69" s="126" t="s">
        <v>97</v>
      </c>
      <c r="B69" s="124" t="s">
        <v>65</v>
      </c>
    </row>
    <row r="70" spans="1:15" x14ac:dyDescent="0.2">
      <c r="A70" s="126" t="s">
        <v>98</v>
      </c>
      <c r="B70" s="124" t="s">
        <v>65</v>
      </c>
    </row>
    <row r="71" spans="1:15" x14ac:dyDescent="0.2">
      <c r="A71" s="126" t="s">
        <v>99</v>
      </c>
      <c r="B71" s="124" t="s">
        <v>65</v>
      </c>
    </row>
    <row r="72" spans="1:15" x14ac:dyDescent="0.2">
      <c r="A72" s="125" t="s">
        <v>121</v>
      </c>
    </row>
    <row r="73" spans="1:15" x14ac:dyDescent="0.2">
      <c r="A73" s="128" t="s">
        <v>127</v>
      </c>
    </row>
    <row r="74" spans="1:15" x14ac:dyDescent="0.2">
      <c r="A74" s="125" t="s">
        <v>105</v>
      </c>
    </row>
    <row r="75" spans="1:15" x14ac:dyDescent="0.2">
      <c r="A75" s="125" t="s">
        <v>124</v>
      </c>
    </row>
    <row r="76" spans="1:15" x14ac:dyDescent="0.2">
      <c r="A76" s="126" t="s">
        <v>100</v>
      </c>
      <c r="B76" t="s">
        <v>122</v>
      </c>
      <c r="G76" t="s">
        <v>123</v>
      </c>
      <c r="O76" t="s">
        <v>128</v>
      </c>
    </row>
    <row r="77" spans="1:15" x14ac:dyDescent="0.2">
      <c r="A77" s="126" t="s">
        <v>96</v>
      </c>
      <c r="B77" t="s">
        <v>122</v>
      </c>
      <c r="G77" t="s">
        <v>123</v>
      </c>
    </row>
    <row r="78" spans="1:15" x14ac:dyDescent="0.2">
      <c r="A78" s="126" t="s">
        <v>97</v>
      </c>
      <c r="B78" t="s">
        <v>122</v>
      </c>
      <c r="G78" t="s">
        <v>123</v>
      </c>
    </row>
    <row r="79" spans="1:15" x14ac:dyDescent="0.2">
      <c r="A79" s="126" t="s">
        <v>98</v>
      </c>
      <c r="B79" t="s">
        <v>122</v>
      </c>
      <c r="G79" t="s">
        <v>123</v>
      </c>
    </row>
    <row r="80" spans="1:15" x14ac:dyDescent="0.2">
      <c r="A80" s="126" t="s">
        <v>99</v>
      </c>
      <c r="B80" t="s">
        <v>122</v>
      </c>
      <c r="G80" t="s">
        <v>123</v>
      </c>
    </row>
    <row r="81" spans="1:7" x14ac:dyDescent="0.2">
      <c r="A81" s="125" t="s">
        <v>24</v>
      </c>
    </row>
    <row r="82" spans="1:7" x14ac:dyDescent="0.2">
      <c r="A82" s="126" t="s">
        <v>100</v>
      </c>
      <c r="B82" t="s">
        <v>125</v>
      </c>
      <c r="G82" t="s">
        <v>126</v>
      </c>
    </row>
    <row r="83" spans="1:7" x14ac:dyDescent="0.2">
      <c r="A83" s="126" t="s">
        <v>96</v>
      </c>
      <c r="B83" t="s">
        <v>125</v>
      </c>
      <c r="G83" t="s">
        <v>126</v>
      </c>
    </row>
    <row r="84" spans="1:7" x14ac:dyDescent="0.2">
      <c r="A84" s="126" t="s">
        <v>97</v>
      </c>
      <c r="B84" t="s">
        <v>125</v>
      </c>
      <c r="G84" t="s">
        <v>126</v>
      </c>
    </row>
    <row r="85" spans="1:7" x14ac:dyDescent="0.2">
      <c r="A85" s="126" t="s">
        <v>98</v>
      </c>
      <c r="B85" t="s">
        <v>125</v>
      </c>
      <c r="G85" t="s">
        <v>126</v>
      </c>
    </row>
    <row r="86" spans="1:7" x14ac:dyDescent="0.2">
      <c r="A86" s="126" t="s">
        <v>99</v>
      </c>
      <c r="B86" t="s">
        <v>125</v>
      </c>
      <c r="G86" t="s">
        <v>126</v>
      </c>
    </row>
    <row r="87" spans="1:7" x14ac:dyDescent="0.2">
      <c r="A87" s="125" t="s">
        <v>129</v>
      </c>
    </row>
    <row r="88" spans="1:7" x14ac:dyDescent="0.2">
      <c r="A88" s="126" t="s">
        <v>100</v>
      </c>
      <c r="B88" s="124" t="s">
        <v>65</v>
      </c>
    </row>
    <row r="89" spans="1:7" x14ac:dyDescent="0.2">
      <c r="A89" s="126" t="s">
        <v>96</v>
      </c>
      <c r="B89" s="124" t="s">
        <v>65</v>
      </c>
    </row>
    <row r="90" spans="1:7" x14ac:dyDescent="0.2">
      <c r="A90" s="126" t="s">
        <v>97</v>
      </c>
      <c r="B90" s="124" t="s">
        <v>65</v>
      </c>
    </row>
    <row r="91" spans="1:7" x14ac:dyDescent="0.2">
      <c r="A91" s="126" t="s">
        <v>98</v>
      </c>
      <c r="B91" s="124" t="s">
        <v>65</v>
      </c>
    </row>
    <row r="92" spans="1:7" x14ac:dyDescent="0.2">
      <c r="A92" s="126" t="s">
        <v>99</v>
      </c>
      <c r="B92" s="124" t="s">
        <v>65</v>
      </c>
    </row>
    <row r="93" spans="1:7" x14ac:dyDescent="0.2">
      <c r="A93" s="125" t="s">
        <v>131</v>
      </c>
      <c r="B93" s="124"/>
    </row>
    <row r="94" spans="1:7" x14ac:dyDescent="0.2">
      <c r="A94" s="135" t="s">
        <v>75</v>
      </c>
    </row>
    <row r="95" spans="1:7" x14ac:dyDescent="0.2">
      <c r="A95" s="125" t="s">
        <v>104</v>
      </c>
    </row>
    <row r="96" spans="1:7" x14ac:dyDescent="0.2">
      <c r="A96" s="125" t="s">
        <v>105</v>
      </c>
    </row>
    <row r="97" spans="1:2" x14ac:dyDescent="0.2">
      <c r="A97" s="125" t="s">
        <v>130</v>
      </c>
    </row>
    <row r="98" spans="1:2" x14ac:dyDescent="0.2">
      <c r="A98" s="126" t="s">
        <v>100</v>
      </c>
      <c r="B98" s="124" t="s">
        <v>65</v>
      </c>
    </row>
    <row r="99" spans="1:2" x14ac:dyDescent="0.2">
      <c r="A99" s="126" t="s">
        <v>96</v>
      </c>
      <c r="B99" s="124" t="s">
        <v>65</v>
      </c>
    </row>
    <row r="100" spans="1:2" x14ac:dyDescent="0.2">
      <c r="A100" s="126" t="s">
        <v>97</v>
      </c>
      <c r="B100" s="124" t="s">
        <v>65</v>
      </c>
    </row>
    <row r="101" spans="1:2" x14ac:dyDescent="0.2">
      <c r="A101" s="126" t="s">
        <v>98</v>
      </c>
      <c r="B101" s="124" t="s">
        <v>65</v>
      </c>
    </row>
    <row r="102" spans="1:2" x14ac:dyDescent="0.2">
      <c r="A102" s="126" t="s">
        <v>99</v>
      </c>
      <c r="B102" s="124" t="s">
        <v>65</v>
      </c>
    </row>
    <row r="103" spans="1:2" x14ac:dyDescent="0.2">
      <c r="A103" s="125" t="s">
        <v>131</v>
      </c>
    </row>
    <row r="104" spans="1:2" x14ac:dyDescent="0.2">
      <c r="A104" s="124" t="s">
        <v>134</v>
      </c>
    </row>
    <row r="105" spans="1:2" x14ac:dyDescent="0.2">
      <c r="A105" s="125" t="s">
        <v>104</v>
      </c>
    </row>
    <row r="106" spans="1:2" x14ac:dyDescent="0.2">
      <c r="A106" s="125" t="s">
        <v>131</v>
      </c>
      <c r="B106" s="124"/>
    </row>
    <row r="107" spans="1:2" x14ac:dyDescent="0.2">
      <c r="A107" s="124" t="s">
        <v>135</v>
      </c>
    </row>
    <row r="108" spans="1:2" x14ac:dyDescent="0.2">
      <c r="A108" s="125" t="s">
        <v>104</v>
      </c>
    </row>
    <row r="109" spans="1:2" x14ac:dyDescent="0.2">
      <c r="A109" s="125" t="s">
        <v>105</v>
      </c>
    </row>
    <row r="110" spans="1:2" x14ac:dyDescent="0.2">
      <c r="A110" s="125" t="s">
        <v>141</v>
      </c>
    </row>
    <row r="111" spans="1:2" x14ac:dyDescent="0.2">
      <c r="A111" s="126" t="s">
        <v>100</v>
      </c>
      <c r="B111" s="124" t="s">
        <v>65</v>
      </c>
    </row>
    <row r="112" spans="1:2" x14ac:dyDescent="0.2">
      <c r="A112" s="126" t="s">
        <v>96</v>
      </c>
      <c r="B112" s="124" t="s">
        <v>65</v>
      </c>
    </row>
    <row r="113" spans="1:2" x14ac:dyDescent="0.2">
      <c r="A113" s="126" t="s">
        <v>97</v>
      </c>
      <c r="B113" s="124" t="s">
        <v>65</v>
      </c>
    </row>
    <row r="114" spans="1:2" x14ac:dyDescent="0.2">
      <c r="A114" s="126" t="s">
        <v>98</v>
      </c>
      <c r="B114" s="124" t="s">
        <v>65</v>
      </c>
    </row>
    <row r="115" spans="1:2" x14ac:dyDescent="0.2">
      <c r="A115" s="126" t="s">
        <v>99</v>
      </c>
      <c r="B115" s="124" t="s">
        <v>65</v>
      </c>
    </row>
    <row r="116" spans="1:2" x14ac:dyDescent="0.2">
      <c r="A116" s="124" t="s">
        <v>146</v>
      </c>
    </row>
    <row r="117" spans="1:2" x14ac:dyDescent="0.2">
      <c r="A117" s="125" t="s">
        <v>104</v>
      </c>
    </row>
    <row r="118" spans="1:2" x14ac:dyDescent="0.2">
      <c r="A118" s="125" t="s">
        <v>105</v>
      </c>
    </row>
    <row r="119" spans="1:2" x14ac:dyDescent="0.2">
      <c r="A119" s="125" t="s">
        <v>147</v>
      </c>
    </row>
    <row r="120" spans="1:2" x14ac:dyDescent="0.2">
      <c r="A120" s="126" t="s">
        <v>100</v>
      </c>
      <c r="B120" s="124" t="s">
        <v>65</v>
      </c>
    </row>
    <row r="121" spans="1:2" x14ac:dyDescent="0.2">
      <c r="A121" s="126" t="s">
        <v>96</v>
      </c>
      <c r="B121" s="124" t="s">
        <v>65</v>
      </c>
    </row>
    <row r="122" spans="1:2" x14ac:dyDescent="0.2">
      <c r="A122" s="126" t="s">
        <v>97</v>
      </c>
      <c r="B122" s="124" t="s">
        <v>65</v>
      </c>
    </row>
    <row r="123" spans="1:2" x14ac:dyDescent="0.2">
      <c r="A123" s="126" t="s">
        <v>98</v>
      </c>
      <c r="B123" s="124" t="s">
        <v>65</v>
      </c>
    </row>
    <row r="124" spans="1:2" x14ac:dyDescent="0.2">
      <c r="A124" s="126" t="s">
        <v>99</v>
      </c>
      <c r="B124" s="124" t="s">
        <v>65</v>
      </c>
    </row>
    <row r="125" spans="1:2" x14ac:dyDescent="0.2">
      <c r="A125" s="125" t="s">
        <v>152</v>
      </c>
    </row>
    <row r="126" spans="1:2" x14ac:dyDescent="0.2">
      <c r="A126" s="126" t="s">
        <v>100</v>
      </c>
      <c r="B126" s="124" t="s">
        <v>65</v>
      </c>
    </row>
    <row r="127" spans="1:2" x14ac:dyDescent="0.2">
      <c r="A127" s="126" t="s">
        <v>96</v>
      </c>
      <c r="B127" s="124" t="s">
        <v>65</v>
      </c>
    </row>
    <row r="128" spans="1:2" x14ac:dyDescent="0.2">
      <c r="A128" s="126" t="s">
        <v>97</v>
      </c>
      <c r="B128" s="124" t="s">
        <v>65</v>
      </c>
    </row>
    <row r="129" spans="1:2" x14ac:dyDescent="0.2">
      <c r="A129" s="126" t="s">
        <v>98</v>
      </c>
      <c r="B129" s="124" t="s">
        <v>65</v>
      </c>
    </row>
    <row r="130" spans="1:2" x14ac:dyDescent="0.2">
      <c r="A130" s="126" t="s">
        <v>99</v>
      </c>
      <c r="B130" s="124" t="s">
        <v>65</v>
      </c>
    </row>
    <row r="131" spans="1:2" x14ac:dyDescent="0.2">
      <c r="A131" s="125" t="s">
        <v>117</v>
      </c>
    </row>
    <row r="132" spans="1:2" x14ac:dyDescent="0.2">
      <c r="A132" s="124" t="s">
        <v>149</v>
      </c>
    </row>
    <row r="133" spans="1:2" x14ac:dyDescent="0.2">
      <c r="A133" s="125" t="s">
        <v>104</v>
      </c>
    </row>
    <row r="134" spans="1:2" x14ac:dyDescent="0.2">
      <c r="A134" s="125" t="s">
        <v>105</v>
      </c>
    </row>
    <row r="135" spans="1:2" x14ac:dyDescent="0.2">
      <c r="A135" s="125" t="s">
        <v>151</v>
      </c>
    </row>
    <row r="136" spans="1:2" x14ac:dyDescent="0.2">
      <c r="A136" s="126" t="s">
        <v>100</v>
      </c>
      <c r="B136" s="124" t="s">
        <v>65</v>
      </c>
    </row>
    <row r="137" spans="1:2" x14ac:dyDescent="0.2">
      <c r="A137" s="126" t="s">
        <v>96</v>
      </c>
      <c r="B137" s="124" t="s">
        <v>65</v>
      </c>
    </row>
    <row r="138" spans="1:2" x14ac:dyDescent="0.2">
      <c r="A138" s="126" t="s">
        <v>97</v>
      </c>
      <c r="B138" s="124" t="s">
        <v>65</v>
      </c>
    </row>
    <row r="139" spans="1:2" x14ac:dyDescent="0.2">
      <c r="A139" s="126" t="s">
        <v>98</v>
      </c>
      <c r="B139" s="124" t="s">
        <v>65</v>
      </c>
    </row>
    <row r="140" spans="1:2" x14ac:dyDescent="0.2">
      <c r="A140" s="126" t="s">
        <v>99</v>
      </c>
      <c r="B140" s="124" t="s">
        <v>65</v>
      </c>
    </row>
    <row r="141" spans="1:2" x14ac:dyDescent="0.2">
      <c r="A141" s="125" t="s">
        <v>150</v>
      </c>
    </row>
    <row r="142" spans="1:2" x14ac:dyDescent="0.2">
      <c r="A142" s="126" t="s">
        <v>100</v>
      </c>
      <c r="B142" s="124" t="s">
        <v>65</v>
      </c>
    </row>
    <row r="143" spans="1:2" x14ac:dyDescent="0.2">
      <c r="A143" s="126" t="s">
        <v>96</v>
      </c>
      <c r="B143" s="124" t="s">
        <v>65</v>
      </c>
    </row>
    <row r="144" spans="1:2" x14ac:dyDescent="0.2">
      <c r="A144" s="126" t="s">
        <v>97</v>
      </c>
      <c r="B144" s="124" t="s">
        <v>65</v>
      </c>
    </row>
    <row r="145" spans="1:2" x14ac:dyDescent="0.2">
      <c r="A145" s="126" t="s">
        <v>98</v>
      </c>
      <c r="B145" s="124" t="s">
        <v>65</v>
      </c>
    </row>
    <row r="146" spans="1:2" x14ac:dyDescent="0.2">
      <c r="A146" s="126" t="s">
        <v>99</v>
      </c>
      <c r="B146" s="124" t="s">
        <v>65</v>
      </c>
    </row>
    <row r="147" spans="1:2" x14ac:dyDescent="0.2">
      <c r="A147" s="125" t="s">
        <v>117</v>
      </c>
    </row>
    <row r="148" spans="1:2" x14ac:dyDescent="0.2">
      <c r="A148" s="124" t="s">
        <v>155</v>
      </c>
    </row>
    <row r="149" spans="1:2" x14ac:dyDescent="0.2">
      <c r="A149" s="125" t="s">
        <v>105</v>
      </c>
    </row>
    <row r="150" spans="1:2" x14ac:dyDescent="0.2">
      <c r="A150" s="125" t="s">
        <v>159</v>
      </c>
    </row>
    <row r="151" spans="1:2" x14ac:dyDescent="0.2">
      <c r="A151" s="126" t="s">
        <v>100</v>
      </c>
      <c r="B151" s="124" t="s">
        <v>65</v>
      </c>
    </row>
    <row r="152" spans="1:2" x14ac:dyDescent="0.2">
      <c r="A152" s="126" t="s">
        <v>96</v>
      </c>
      <c r="B152" s="124" t="s">
        <v>65</v>
      </c>
    </row>
    <row r="153" spans="1:2" x14ac:dyDescent="0.2">
      <c r="A153" s="126" t="s">
        <v>97</v>
      </c>
      <c r="B153" s="124" t="s">
        <v>65</v>
      </c>
    </row>
    <row r="154" spans="1:2" x14ac:dyDescent="0.2">
      <c r="A154" s="126" t="s">
        <v>98</v>
      </c>
      <c r="B154" s="124" t="s">
        <v>65</v>
      </c>
    </row>
    <row r="155" spans="1:2" x14ac:dyDescent="0.2">
      <c r="A155" s="126" t="s">
        <v>99</v>
      </c>
      <c r="B155" s="124" t="s">
        <v>65</v>
      </c>
    </row>
    <row r="156" spans="1:2" x14ac:dyDescent="0.2">
      <c r="A156" s="125" t="s">
        <v>117</v>
      </c>
    </row>
    <row r="157" spans="1:2" x14ac:dyDescent="0.2">
      <c r="A157" s="124" t="s">
        <v>162</v>
      </c>
    </row>
    <row r="158" spans="1:2" x14ac:dyDescent="0.2">
      <c r="A158" s="125" t="s">
        <v>104</v>
      </c>
    </row>
    <row r="159" spans="1:2" x14ac:dyDescent="0.2">
      <c r="A159" s="125" t="s">
        <v>105</v>
      </c>
    </row>
    <row r="160" spans="1:2" x14ac:dyDescent="0.2">
      <c r="A160" s="125" t="s">
        <v>163</v>
      </c>
    </row>
    <row r="161" spans="1:5" x14ac:dyDescent="0.2">
      <c r="A161" s="126" t="s">
        <v>100</v>
      </c>
      <c r="B161" s="138" t="s">
        <v>164</v>
      </c>
      <c r="C161" t="s">
        <v>165</v>
      </c>
      <c r="E161" t="s">
        <v>169</v>
      </c>
    </row>
    <row r="162" spans="1:5" x14ac:dyDescent="0.2">
      <c r="A162" s="126" t="s">
        <v>96</v>
      </c>
      <c r="B162" s="138" t="s">
        <v>164</v>
      </c>
      <c r="C162" t="s">
        <v>165</v>
      </c>
      <c r="E162" t="s">
        <v>169</v>
      </c>
    </row>
    <row r="163" spans="1:5" x14ac:dyDescent="0.2">
      <c r="A163" s="126" t="s">
        <v>97</v>
      </c>
      <c r="B163" s="138" t="s">
        <v>164</v>
      </c>
      <c r="C163" t="s">
        <v>165</v>
      </c>
      <c r="E163" t="s">
        <v>169</v>
      </c>
    </row>
    <row r="164" spans="1:5" x14ac:dyDescent="0.2">
      <c r="A164" s="126" t="s">
        <v>98</v>
      </c>
      <c r="B164" s="138" t="s">
        <v>164</v>
      </c>
      <c r="C164" t="s">
        <v>165</v>
      </c>
      <c r="E164" t="s">
        <v>169</v>
      </c>
    </row>
    <row r="165" spans="1:5" x14ac:dyDescent="0.2">
      <c r="A165" s="126" t="s">
        <v>99</v>
      </c>
      <c r="B165" s="138" t="s">
        <v>164</v>
      </c>
      <c r="C165" t="s">
        <v>165</v>
      </c>
      <c r="E165" t="s">
        <v>169</v>
      </c>
    </row>
    <row r="166" spans="1:5" x14ac:dyDescent="0.2">
      <c r="A166" s="125" t="s">
        <v>117</v>
      </c>
    </row>
    <row r="167" spans="1:5" x14ac:dyDescent="0.2">
      <c r="A167" s="124" t="s">
        <v>170</v>
      </c>
    </row>
    <row r="168" spans="1:5" x14ac:dyDescent="0.2">
      <c r="A168" s="125" t="s">
        <v>105</v>
      </c>
    </row>
    <row r="169" spans="1:5" x14ac:dyDescent="0.2">
      <c r="A169" s="125" t="s">
        <v>171</v>
      </c>
    </row>
    <row r="170" spans="1:5" x14ac:dyDescent="0.2">
      <c r="A170" s="126" t="s">
        <v>100</v>
      </c>
      <c r="B170" s="124" t="s">
        <v>65</v>
      </c>
    </row>
    <row r="171" spans="1:5" x14ac:dyDescent="0.2">
      <c r="A171" s="126" t="s">
        <v>96</v>
      </c>
      <c r="B171" s="124" t="s">
        <v>65</v>
      </c>
    </row>
    <row r="172" spans="1:5" x14ac:dyDescent="0.2">
      <c r="A172" s="126" t="s">
        <v>97</v>
      </c>
      <c r="B172" s="124" t="s">
        <v>65</v>
      </c>
    </row>
    <row r="173" spans="1:5" x14ac:dyDescent="0.2">
      <c r="A173" s="126" t="s">
        <v>98</v>
      </c>
      <c r="B173" s="124" t="s">
        <v>65</v>
      </c>
    </row>
    <row r="174" spans="1:5" x14ac:dyDescent="0.2">
      <c r="A174" s="126" t="s">
        <v>99</v>
      </c>
      <c r="B174" s="124" t="s">
        <v>65</v>
      </c>
    </row>
    <row r="175" spans="1:5" x14ac:dyDescent="0.2">
      <c r="A175" s="125" t="s">
        <v>117</v>
      </c>
    </row>
  </sheetData>
  <phoneticPr fontId="0" type="noConversion"/>
  <pageMargins left="0.75" right="0.75" top="1" bottom="1" header="0.5" footer="0.5"/>
  <pageSetup scale="7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"/>
  <sheetViews>
    <sheetView showGridLines="0" workbookViewId="0"/>
  </sheetViews>
  <sheetFormatPr baseColWidth="10" defaultColWidth="8.83203125" defaultRowHeight="13" x14ac:dyDescent="0.2"/>
  <cols>
    <col min="1" max="1" width="1.1640625" customWidth="1"/>
    <col min="2" max="2" width="64.33203125" customWidth="1"/>
    <col min="3" max="3" width="1.6640625" customWidth="1"/>
    <col min="4" max="4" width="5.6640625" customWidth="1"/>
    <col min="5" max="6" width="16" customWidth="1"/>
  </cols>
  <sheetData>
    <row r="1" spans="2:6" ht="14" x14ac:dyDescent="0.2">
      <c r="B1" s="169" t="s">
        <v>178</v>
      </c>
      <c r="C1" s="169"/>
      <c r="D1" s="173"/>
      <c r="E1" s="173"/>
      <c r="F1" s="173"/>
    </row>
    <row r="2" spans="2:6" ht="14" x14ac:dyDescent="0.2">
      <c r="B2" s="169" t="s">
        <v>179</v>
      </c>
      <c r="C2" s="169"/>
      <c r="D2" s="173"/>
      <c r="E2" s="173"/>
      <c r="F2" s="173"/>
    </row>
    <row r="3" spans="2:6" x14ac:dyDescent="0.2">
      <c r="B3" s="170"/>
      <c r="C3" s="170"/>
      <c r="D3" s="174"/>
      <c r="E3" s="174"/>
      <c r="F3" s="174"/>
    </row>
    <row r="4" spans="2:6" ht="28" x14ac:dyDescent="0.2">
      <c r="B4" s="170" t="s">
        <v>180</v>
      </c>
      <c r="C4" s="170"/>
      <c r="D4" s="174"/>
      <c r="E4" s="174"/>
      <c r="F4" s="174"/>
    </row>
    <row r="5" spans="2:6" x14ac:dyDescent="0.2">
      <c r="B5" s="170"/>
      <c r="C5" s="170"/>
      <c r="D5" s="174"/>
      <c r="E5" s="174"/>
      <c r="F5" s="174"/>
    </row>
    <row r="6" spans="2:6" ht="14" x14ac:dyDescent="0.2">
      <c r="B6" s="169" t="s">
        <v>181</v>
      </c>
      <c r="C6" s="169"/>
      <c r="D6" s="173"/>
      <c r="E6" s="173" t="s">
        <v>182</v>
      </c>
      <c r="F6" s="173" t="s">
        <v>183</v>
      </c>
    </row>
    <row r="7" spans="2:6" ht="14" thickBot="1" x14ac:dyDescent="0.25">
      <c r="B7" s="170"/>
      <c r="C7" s="170"/>
      <c r="D7" s="174"/>
      <c r="E7" s="174"/>
      <c r="F7" s="174"/>
    </row>
    <row r="8" spans="2:6" ht="29" thickBot="1" x14ac:dyDescent="0.25">
      <c r="B8" s="171" t="s">
        <v>184</v>
      </c>
      <c r="C8" s="172"/>
      <c r="D8" s="175"/>
      <c r="E8" s="175">
        <v>4</v>
      </c>
      <c r="F8" s="176" t="s">
        <v>185</v>
      </c>
    </row>
    <row r="9" spans="2:6" x14ac:dyDescent="0.2">
      <c r="B9" s="170"/>
      <c r="C9" s="170"/>
      <c r="D9" s="174"/>
      <c r="E9" s="174"/>
      <c r="F9" s="174"/>
    </row>
    <row r="10" spans="2:6" x14ac:dyDescent="0.2">
      <c r="B10" s="170"/>
      <c r="C10" s="170"/>
      <c r="D10" s="174"/>
      <c r="E10" s="174"/>
      <c r="F10" s="1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Budget</vt:lpstr>
      <vt:lpstr>Change Notes</vt:lpstr>
      <vt:lpstr>Sheet1</vt:lpstr>
      <vt:lpstr>increases</vt:lpstr>
      <vt:lpstr>OtherEx</vt:lpstr>
      <vt:lpstr>Budget!Print_Area</vt:lpstr>
      <vt:lpstr>'Change Notes'!Print_Area</vt:lpstr>
      <vt:lpstr>StipendEx</vt:lpstr>
      <vt:lpstr>SubsEx</vt:lpstr>
      <vt:lpstr>TravelEx</vt:lpstr>
    </vt:vector>
  </TitlesOfParts>
  <Company>The University of Texas,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Sponsored Projects</dc:creator>
  <cp:lastModifiedBy>Microsoft Office User</cp:lastModifiedBy>
  <cp:lastPrinted>2019-01-16T18:53:18Z</cp:lastPrinted>
  <dcterms:created xsi:type="dcterms:W3CDTF">2002-06-14T19:57:43Z</dcterms:created>
  <dcterms:modified xsi:type="dcterms:W3CDTF">2023-01-12T18:02:35Z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